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mc:AlternateContent xmlns:mc="http://schemas.openxmlformats.org/markup-compatibility/2006">
    <mc:Choice Requires="x15">
      <x15ac:absPath xmlns:x15ac="http://schemas.microsoft.com/office/spreadsheetml/2010/11/ac" url="C:\Users\Rich\Dropbox\Quant Staff Team Folder\All Algorithms TRADES &amp; DATA\"/>
    </mc:Choice>
  </mc:AlternateContent>
  <bookViews>
    <workbookView xWindow="0" yWindow="465" windowWidth="28800" windowHeight="15945" activeTab="1"/>
  </bookViews>
  <sheets>
    <sheet name="NQ Legacy" sheetId="8" r:id="rId1"/>
    <sheet name="NQ Active" sheetId="7" r:id="rId2"/>
    <sheet name="ES Active" sheetId="9" r:id="rId3"/>
    <sheet name="The Gambler" sheetId="6" r:id="rId4"/>
    <sheet name="ES Weekly Options" sheetId="5" r:id="rId5"/>
    <sheet name="S&amp;P Crusher" sheetId="4"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9" l="1"/>
  <c r="A17" i="9"/>
  <c r="G16" i="9"/>
  <c r="G15" i="9"/>
  <c r="A15" i="9"/>
  <c r="G14" i="9"/>
  <c r="G13" i="9"/>
  <c r="G12" i="9"/>
  <c r="G11" i="9"/>
  <c r="G10" i="9"/>
  <c r="G9" i="9"/>
  <c r="G8" i="9"/>
  <c r="G7" i="9"/>
  <c r="G6" i="9"/>
  <c r="G5" i="9"/>
  <c r="G4" i="9"/>
  <c r="E16" i="8"/>
  <c r="E15" i="8"/>
  <c r="E14" i="8"/>
  <c r="E13" i="8"/>
  <c r="E12" i="8"/>
  <c r="E11" i="8"/>
  <c r="E10" i="8"/>
  <c r="E9" i="8"/>
  <c r="E8" i="8"/>
  <c r="E7" i="8"/>
  <c r="E6" i="8"/>
  <c r="E5" i="8"/>
  <c r="G19" i="7" l="1"/>
  <c r="G18" i="7"/>
  <c r="G17" i="7"/>
  <c r="G16" i="7"/>
  <c r="G15" i="7"/>
  <c r="G14" i="7"/>
  <c r="G13" i="7"/>
  <c r="G12" i="7"/>
  <c r="G11" i="7"/>
  <c r="A11" i="7"/>
  <c r="A12" i="7" s="1"/>
  <c r="G10" i="7"/>
  <c r="G9" i="7"/>
  <c r="A9" i="7"/>
  <c r="G8" i="7"/>
  <c r="G7" i="7"/>
  <c r="G6" i="7"/>
  <c r="G5" i="7"/>
  <c r="C183" i="5" l="1"/>
  <c r="D183" i="5" s="1"/>
  <c r="G195" i="5"/>
  <c r="G193" i="5"/>
  <c r="C193" i="5"/>
  <c r="G186" i="4"/>
  <c r="F179" i="6"/>
  <c r="G179" i="6" s="1"/>
  <c r="J195" i="6"/>
  <c r="F195" i="6"/>
  <c r="G195" i="6" s="1"/>
  <c r="J193" i="6"/>
  <c r="F193" i="6"/>
  <c r="G189" i="4"/>
  <c r="G185" i="4"/>
  <c r="G196" i="4"/>
  <c r="G195" i="4"/>
  <c r="G193" i="4"/>
  <c r="G192" i="4"/>
  <c r="G191" i="4"/>
  <c r="G190" i="4"/>
  <c r="G188" i="4"/>
  <c r="G187" i="4"/>
  <c r="G183" i="4"/>
  <c r="G181" i="4"/>
  <c r="G180" i="4"/>
  <c r="D193" i="5" l="1"/>
  <c r="F196" i="5"/>
  <c r="G196" i="5"/>
  <c r="J196" i="4"/>
  <c r="H183" i="4"/>
  <c r="I196" i="6"/>
  <c r="G193" i="6"/>
  <c r="J196" i="6" l="1"/>
  <c r="H195" i="4" l="1"/>
  <c r="K195" i="4"/>
  <c r="K193" i="4"/>
  <c r="H193" i="4" l="1"/>
  <c r="H196" i="4"/>
  <c r="K196" i="4" l="1"/>
  <c r="C192" i="5"/>
  <c r="F192" i="6"/>
  <c r="D192" i="5" l="1"/>
  <c r="H192" i="4"/>
  <c r="G192" i="6"/>
  <c r="A187" i="6" l="1"/>
  <c r="F187" i="6"/>
  <c r="J187" i="6"/>
  <c r="F188" i="6"/>
  <c r="J188" i="6"/>
  <c r="F189" i="6"/>
  <c r="I189" i="6" s="1"/>
  <c r="F190" i="6"/>
  <c r="J190" i="6"/>
  <c r="F191" i="6"/>
  <c r="J191" i="6"/>
  <c r="I192" i="6" l="1"/>
  <c r="G188" i="6"/>
  <c r="G187" i="6"/>
  <c r="K187" i="6" s="1"/>
  <c r="G191" i="6"/>
  <c r="G189" i="6"/>
  <c r="G190" i="6"/>
  <c r="K188" i="6" l="1"/>
  <c r="K189" i="6" s="1"/>
  <c r="K190" i="6" s="1"/>
  <c r="K191" i="6" s="1"/>
  <c r="K192" i="6" s="1"/>
  <c r="K193" i="6" s="1"/>
  <c r="K195" i="6" s="1"/>
  <c r="K196" i="6" s="1"/>
  <c r="J189" i="6"/>
  <c r="J192" i="6"/>
  <c r="C191" i="5" l="1"/>
  <c r="D191" i="5" l="1"/>
  <c r="H191" i="4"/>
  <c r="J192" i="4" l="1"/>
  <c r="C190" i="5"/>
  <c r="F192" i="5" s="1"/>
  <c r="G191" i="5"/>
  <c r="G190" i="5"/>
  <c r="K191" i="4"/>
  <c r="K190" i="4"/>
  <c r="F181" i="6"/>
  <c r="G181" i="6" s="1"/>
  <c r="D189" i="5"/>
  <c r="H188" i="4"/>
  <c r="C187" i="5"/>
  <c r="F189" i="5" s="1"/>
  <c r="H186" i="4"/>
  <c r="H185" i="4"/>
  <c r="C185" i="5"/>
  <c r="C186" i="5"/>
  <c r="F182" i="6"/>
  <c r="F184" i="6"/>
  <c r="F185" i="6"/>
  <c r="F186" i="6"/>
  <c r="F7" i="6"/>
  <c r="H7" i="6" s="1"/>
  <c r="F8" i="6"/>
  <c r="F9" i="6"/>
  <c r="F10" i="6"/>
  <c r="F11" i="6"/>
  <c r="G11" i="6" s="1"/>
  <c r="F12" i="6"/>
  <c r="G12" i="6" s="1"/>
  <c r="F13" i="6"/>
  <c r="F14" i="6"/>
  <c r="F15" i="6"/>
  <c r="F16" i="6"/>
  <c r="F17" i="6"/>
  <c r="G17" i="6" s="1"/>
  <c r="F18" i="6"/>
  <c r="G18" i="6" s="1"/>
  <c r="F19" i="6"/>
  <c r="G19" i="6" s="1"/>
  <c r="F20" i="6"/>
  <c r="G20" i="6" s="1"/>
  <c r="F21" i="6"/>
  <c r="F22" i="6"/>
  <c r="F23" i="6"/>
  <c r="F24" i="6"/>
  <c r="G24" i="6" s="1"/>
  <c r="F25" i="6"/>
  <c r="G25" i="6" s="1"/>
  <c r="F26" i="6"/>
  <c r="F27" i="6"/>
  <c r="G27" i="6" s="1"/>
  <c r="F28" i="6"/>
  <c r="G28" i="6" s="1"/>
  <c r="F29" i="6"/>
  <c r="F30" i="6"/>
  <c r="F31" i="6"/>
  <c r="F32" i="6"/>
  <c r="F33" i="6"/>
  <c r="F34" i="6"/>
  <c r="G34" i="6" s="1"/>
  <c r="F35" i="6"/>
  <c r="G35" i="6" s="1"/>
  <c r="F36" i="6"/>
  <c r="G36" i="6" s="1"/>
  <c r="F37" i="6"/>
  <c r="F38" i="6"/>
  <c r="F39" i="6"/>
  <c r="F40" i="6"/>
  <c r="G40" i="6" s="1"/>
  <c r="F41" i="6"/>
  <c r="F42" i="6"/>
  <c r="G42" i="6" s="1"/>
  <c r="F43" i="6"/>
  <c r="G43" i="6" s="1"/>
  <c r="F44" i="6"/>
  <c r="G44" i="6" s="1"/>
  <c r="F45" i="6"/>
  <c r="F46" i="6"/>
  <c r="F47" i="6"/>
  <c r="G47" i="6" s="1"/>
  <c r="F48" i="6"/>
  <c r="G48" i="6" s="1"/>
  <c r="F49" i="6"/>
  <c r="F50" i="6"/>
  <c r="G50" i="6" s="1"/>
  <c r="F51" i="6"/>
  <c r="G51" i="6" s="1"/>
  <c r="F52" i="6"/>
  <c r="G52" i="6" s="1"/>
  <c r="F53" i="6"/>
  <c r="G53" i="6" s="1"/>
  <c r="F54" i="6"/>
  <c r="F55" i="6"/>
  <c r="F56" i="6"/>
  <c r="F57" i="6"/>
  <c r="F58" i="6"/>
  <c r="F59" i="6"/>
  <c r="F60" i="6"/>
  <c r="G60" i="6" s="1"/>
  <c r="J62" i="6" s="1"/>
  <c r="F61" i="6"/>
  <c r="G61" i="6" s="1"/>
  <c r="F62" i="6"/>
  <c r="F63" i="6"/>
  <c r="F64" i="6"/>
  <c r="G64" i="6" s="1"/>
  <c r="F65" i="6"/>
  <c r="F66" i="6"/>
  <c r="F67" i="6"/>
  <c r="G67" i="6" s="1"/>
  <c r="F68" i="6"/>
  <c r="G68" i="6" s="1"/>
  <c r="F69" i="6"/>
  <c r="F70" i="6"/>
  <c r="F71" i="6"/>
  <c r="F72" i="6"/>
  <c r="G72" i="6" s="1"/>
  <c r="F73" i="6"/>
  <c r="F74" i="6"/>
  <c r="G74" i="6" s="1"/>
  <c r="F75" i="6"/>
  <c r="G75" i="6" s="1"/>
  <c r="F76" i="6"/>
  <c r="G76" i="6" s="1"/>
  <c r="F77" i="6"/>
  <c r="F78" i="6"/>
  <c r="F79" i="6"/>
  <c r="F80" i="6"/>
  <c r="F81" i="6"/>
  <c r="F82" i="6"/>
  <c r="G82" i="6" s="1"/>
  <c r="F83" i="6"/>
  <c r="G83" i="6" s="1"/>
  <c r="F84" i="6"/>
  <c r="G84" i="6" s="1"/>
  <c r="F85" i="6"/>
  <c r="F86" i="6"/>
  <c r="F87" i="6"/>
  <c r="F88" i="6"/>
  <c r="G88" i="6" s="1"/>
  <c r="F89" i="6"/>
  <c r="F90" i="6"/>
  <c r="G90" i="6" s="1"/>
  <c r="F91" i="6"/>
  <c r="G91" i="6" s="1"/>
  <c r="F92" i="6"/>
  <c r="F93" i="6"/>
  <c r="F94" i="6"/>
  <c r="F95" i="6"/>
  <c r="F96" i="6"/>
  <c r="F97" i="6"/>
  <c r="F98" i="6"/>
  <c r="G98" i="6" s="1"/>
  <c r="F99" i="6"/>
  <c r="G99" i="6" s="1"/>
  <c r="F100" i="6"/>
  <c r="G100" i="6" s="1"/>
  <c r="F101" i="6"/>
  <c r="F102" i="6"/>
  <c r="F103" i="6"/>
  <c r="F104" i="6"/>
  <c r="F105" i="6"/>
  <c r="F106" i="6"/>
  <c r="G106" i="6" s="1"/>
  <c r="F107" i="6"/>
  <c r="G107" i="6" s="1"/>
  <c r="F108" i="6"/>
  <c r="I110" i="6" s="1"/>
  <c r="F109" i="6"/>
  <c r="G109" i="6" s="1"/>
  <c r="F110" i="6"/>
  <c r="F111" i="6"/>
  <c r="F112" i="6"/>
  <c r="F113" i="6"/>
  <c r="F114" i="6"/>
  <c r="G114" i="6" s="1"/>
  <c r="F115" i="6"/>
  <c r="G115" i="6" s="1"/>
  <c r="F116" i="6"/>
  <c r="F117" i="6"/>
  <c r="G117" i="6" s="1"/>
  <c r="F118" i="6"/>
  <c r="F119" i="6"/>
  <c r="F120" i="6"/>
  <c r="F121" i="6"/>
  <c r="F122" i="6"/>
  <c r="G122" i="6" s="1"/>
  <c r="F123" i="6"/>
  <c r="G123" i="6" s="1"/>
  <c r="F124" i="6"/>
  <c r="G124" i="6" s="1"/>
  <c r="F125" i="6"/>
  <c r="F126" i="6"/>
  <c r="F127" i="6"/>
  <c r="F128" i="6"/>
  <c r="G128" i="6" s="1"/>
  <c r="F129" i="6"/>
  <c r="G129" i="6" s="1"/>
  <c r="F130" i="6"/>
  <c r="G130" i="6" s="1"/>
  <c r="F131" i="6"/>
  <c r="F132" i="6"/>
  <c r="G132" i="6" s="1"/>
  <c r="F133" i="6"/>
  <c r="G133" i="6" s="1"/>
  <c r="F134" i="6"/>
  <c r="G134" i="6" s="1"/>
  <c r="F135" i="6"/>
  <c r="F136" i="6"/>
  <c r="G136" i="6" s="1"/>
  <c r="F137" i="6"/>
  <c r="F138" i="6"/>
  <c r="G138" i="6" s="1"/>
  <c r="F139" i="6"/>
  <c r="G139" i="6" s="1"/>
  <c r="F140" i="6"/>
  <c r="F141" i="6"/>
  <c r="F142" i="6"/>
  <c r="F143" i="6"/>
  <c r="G143" i="6" s="1"/>
  <c r="F144" i="6"/>
  <c r="G144" i="6" s="1"/>
  <c r="F145" i="6"/>
  <c r="F146" i="6"/>
  <c r="G146" i="6" s="1"/>
  <c r="F147" i="6"/>
  <c r="G147" i="6" s="1"/>
  <c r="F148" i="6"/>
  <c r="G148" i="6" s="1"/>
  <c r="F149" i="6"/>
  <c r="G149" i="6" s="1"/>
  <c r="F150" i="6"/>
  <c r="F151" i="6"/>
  <c r="F152" i="6"/>
  <c r="G152" i="6" s="1"/>
  <c r="F153" i="6"/>
  <c r="F154" i="6"/>
  <c r="G154" i="6" s="1"/>
  <c r="F155" i="6"/>
  <c r="G155" i="6" s="1"/>
  <c r="F156" i="6"/>
  <c r="G156" i="6" s="1"/>
  <c r="F157" i="6"/>
  <c r="G157" i="6" s="1"/>
  <c r="F158" i="6"/>
  <c r="F159" i="6"/>
  <c r="F160" i="6"/>
  <c r="G160" i="6" s="1"/>
  <c r="F161" i="6"/>
  <c r="G161" i="6" s="1"/>
  <c r="F162" i="6"/>
  <c r="G162" i="6" s="1"/>
  <c r="F163" i="6"/>
  <c r="G163" i="6" s="1"/>
  <c r="F164" i="6"/>
  <c r="F165" i="6"/>
  <c r="G165" i="6" s="1"/>
  <c r="F166" i="6"/>
  <c r="G166" i="6" s="1"/>
  <c r="F167" i="6"/>
  <c r="F168" i="6"/>
  <c r="G168" i="6" s="1"/>
  <c r="F169" i="6"/>
  <c r="G169" i="6" s="1"/>
  <c r="F170" i="6"/>
  <c r="G170" i="6" s="1"/>
  <c r="F171" i="6"/>
  <c r="G171" i="6" s="1"/>
  <c r="F172" i="6"/>
  <c r="G172" i="6" s="1"/>
  <c r="F173" i="6"/>
  <c r="G173" i="6" s="1"/>
  <c r="F174" i="6"/>
  <c r="F175" i="6"/>
  <c r="G175" i="6" s="1"/>
  <c r="F176" i="6"/>
  <c r="F177" i="6"/>
  <c r="G177" i="6" s="1"/>
  <c r="F178" i="6"/>
  <c r="D188" i="5"/>
  <c r="G188" i="5"/>
  <c r="G187" i="5"/>
  <c r="K188" i="4"/>
  <c r="K187" i="4"/>
  <c r="J185" i="6"/>
  <c r="J184" i="6"/>
  <c r="F183" i="6"/>
  <c r="J182" i="6"/>
  <c r="J181" i="6"/>
  <c r="J178" i="6"/>
  <c r="J177" i="6"/>
  <c r="J175" i="6"/>
  <c r="J174" i="6"/>
  <c r="J172" i="6"/>
  <c r="J171" i="6"/>
  <c r="J169" i="6"/>
  <c r="J168" i="6"/>
  <c r="J166" i="6"/>
  <c r="J165" i="6"/>
  <c r="J163" i="6"/>
  <c r="J162" i="6"/>
  <c r="J160" i="6"/>
  <c r="J159" i="6"/>
  <c r="J157" i="6"/>
  <c r="J156" i="6"/>
  <c r="J154" i="6"/>
  <c r="J153" i="6"/>
  <c r="J151" i="6"/>
  <c r="J150" i="6"/>
  <c r="J148" i="6"/>
  <c r="J147" i="6"/>
  <c r="J145" i="6"/>
  <c r="J144" i="6"/>
  <c r="J142" i="6"/>
  <c r="G142" i="6"/>
  <c r="J141" i="6"/>
  <c r="J139" i="6"/>
  <c r="J138" i="6"/>
  <c r="J136" i="6"/>
  <c r="J135" i="6"/>
  <c r="J133" i="6"/>
  <c r="J132" i="6"/>
  <c r="J130" i="6"/>
  <c r="J129" i="6"/>
  <c r="J127" i="6"/>
  <c r="J126" i="6"/>
  <c r="J124" i="6"/>
  <c r="J123" i="6"/>
  <c r="J121" i="6"/>
  <c r="J120" i="6"/>
  <c r="J118" i="6"/>
  <c r="G118" i="6"/>
  <c r="J117" i="6"/>
  <c r="J115" i="6"/>
  <c r="J114" i="6"/>
  <c r="J112" i="6"/>
  <c r="G112" i="6"/>
  <c r="J111" i="6"/>
  <c r="J109" i="6"/>
  <c r="J108" i="6"/>
  <c r="J106" i="6"/>
  <c r="J105" i="6"/>
  <c r="J103" i="6"/>
  <c r="G103" i="6"/>
  <c r="J102" i="6"/>
  <c r="G102" i="6"/>
  <c r="J100" i="6"/>
  <c r="J99" i="6"/>
  <c r="J97" i="6"/>
  <c r="G97" i="6"/>
  <c r="J96" i="6"/>
  <c r="G95" i="6"/>
  <c r="J94" i="6"/>
  <c r="G94" i="6"/>
  <c r="J93" i="6"/>
  <c r="J91" i="6"/>
  <c r="J90" i="6"/>
  <c r="J88" i="6"/>
  <c r="J87" i="6"/>
  <c r="G86" i="6"/>
  <c r="J85" i="6"/>
  <c r="J84" i="6"/>
  <c r="J82" i="6"/>
  <c r="J81" i="6"/>
  <c r="G80" i="6"/>
  <c r="J79" i="6"/>
  <c r="G79" i="6"/>
  <c r="J78" i="6"/>
  <c r="J76" i="6"/>
  <c r="J75" i="6"/>
  <c r="J73" i="6"/>
  <c r="G73" i="6"/>
  <c r="J72" i="6"/>
  <c r="J70" i="6"/>
  <c r="G70" i="6"/>
  <c r="J69" i="6"/>
  <c r="J67" i="6"/>
  <c r="J66" i="6"/>
  <c r="J64" i="6"/>
  <c r="J63" i="6"/>
  <c r="G63" i="6"/>
  <c r="G62" i="6"/>
  <c r="J61" i="6"/>
  <c r="J60" i="6"/>
  <c r="J58" i="6"/>
  <c r="J57" i="6"/>
  <c r="J55" i="6"/>
  <c r="G55" i="6"/>
  <c r="J54" i="6"/>
  <c r="J52" i="6"/>
  <c r="J51" i="6"/>
  <c r="J49" i="6"/>
  <c r="G49" i="6"/>
  <c r="J48" i="6"/>
  <c r="G46" i="6"/>
  <c r="J46" i="6"/>
  <c r="J45" i="6"/>
  <c r="J43" i="6"/>
  <c r="J42" i="6"/>
  <c r="G41" i="6"/>
  <c r="G39" i="6"/>
  <c r="J40" i="6"/>
  <c r="J39" i="6"/>
  <c r="J37" i="6"/>
  <c r="G37" i="6"/>
  <c r="J36" i="6"/>
  <c r="J34" i="6"/>
  <c r="J33" i="6"/>
  <c r="J31" i="6"/>
  <c r="G31" i="6"/>
  <c r="J30" i="6"/>
  <c r="G30" i="6"/>
  <c r="J28" i="6"/>
  <c r="J27" i="6"/>
  <c r="J25" i="6"/>
  <c r="J24" i="6"/>
  <c r="G23" i="6"/>
  <c r="J22" i="6"/>
  <c r="G22" i="6"/>
  <c r="J21" i="6"/>
  <c r="J19" i="6"/>
  <c r="J18" i="6"/>
  <c r="J16" i="6"/>
  <c r="G16" i="6"/>
  <c r="J15" i="6"/>
  <c r="G15" i="6"/>
  <c r="J13" i="6"/>
  <c r="G13" i="6"/>
  <c r="J12" i="6"/>
  <c r="G8" i="6"/>
  <c r="G7" i="6"/>
  <c r="G9" i="6"/>
  <c r="A183" i="6"/>
  <c r="A184" i="6" s="1"/>
  <c r="A181" i="6"/>
  <c r="J10" i="6"/>
  <c r="J9" i="6"/>
  <c r="J7" i="6"/>
  <c r="D185" i="5"/>
  <c r="C182" i="5"/>
  <c r="C181" i="5"/>
  <c r="C180" i="5"/>
  <c r="G181" i="5"/>
  <c r="D181" i="5"/>
  <c r="G180" i="5"/>
  <c r="C7" i="5"/>
  <c r="E7" i="5" s="1"/>
  <c r="C8" i="5"/>
  <c r="C9" i="5"/>
  <c r="C10" i="5"/>
  <c r="C11" i="5"/>
  <c r="F11" i="5" s="1"/>
  <c r="C12" i="5"/>
  <c r="C13" i="5"/>
  <c r="C14" i="5"/>
  <c r="D14" i="5" s="1"/>
  <c r="C15" i="5"/>
  <c r="C16" i="5"/>
  <c r="C17" i="5"/>
  <c r="C18" i="5"/>
  <c r="C19" i="5"/>
  <c r="F20" i="5" s="1"/>
  <c r="C20" i="5"/>
  <c r="C21" i="5"/>
  <c r="D21" i="5" s="1"/>
  <c r="C22" i="5"/>
  <c r="C23" i="5"/>
  <c r="C24" i="5"/>
  <c r="C25" i="5"/>
  <c r="C26" i="5"/>
  <c r="C27" i="5"/>
  <c r="C28" i="5"/>
  <c r="C29" i="5"/>
  <c r="D29" i="5" s="1"/>
  <c r="C30" i="5"/>
  <c r="C31" i="5"/>
  <c r="C32" i="5"/>
  <c r="C33" i="5"/>
  <c r="C34" i="5"/>
  <c r="C35" i="5"/>
  <c r="F35" i="5" s="1"/>
  <c r="C36" i="5"/>
  <c r="C37" i="5"/>
  <c r="C38" i="5"/>
  <c r="D38" i="5" s="1"/>
  <c r="C39" i="5"/>
  <c r="C40" i="5"/>
  <c r="C41" i="5"/>
  <c r="C42" i="5"/>
  <c r="C43" i="5"/>
  <c r="F44" i="5" s="1"/>
  <c r="C44" i="5"/>
  <c r="C45" i="5"/>
  <c r="D45" i="5" s="1"/>
  <c r="C46" i="5"/>
  <c r="C47" i="5"/>
  <c r="C48" i="5"/>
  <c r="C49" i="5"/>
  <c r="C50" i="5"/>
  <c r="C51" i="5"/>
  <c r="F53" i="5" s="1"/>
  <c r="C52" i="5"/>
  <c r="C53" i="5"/>
  <c r="D53" i="5" s="1"/>
  <c r="C54" i="5"/>
  <c r="D54" i="5" s="1"/>
  <c r="C55" i="5"/>
  <c r="C56" i="5"/>
  <c r="C57" i="5"/>
  <c r="C58" i="5"/>
  <c r="C59" i="5"/>
  <c r="F59" i="5" s="1"/>
  <c r="C60" i="5"/>
  <c r="C61" i="5"/>
  <c r="D61" i="5" s="1"/>
  <c r="C62" i="5"/>
  <c r="C63" i="5"/>
  <c r="C64" i="5"/>
  <c r="C65" i="5"/>
  <c r="C66" i="5"/>
  <c r="C67" i="5"/>
  <c r="F68" i="5" s="1"/>
  <c r="C68" i="5"/>
  <c r="C69" i="5"/>
  <c r="D69" i="5" s="1"/>
  <c r="C70" i="5"/>
  <c r="C71" i="5"/>
  <c r="C72" i="5"/>
  <c r="C73" i="5"/>
  <c r="C74" i="5"/>
  <c r="C75" i="5"/>
  <c r="D75" i="5" s="1"/>
  <c r="C76" i="5"/>
  <c r="C77" i="5"/>
  <c r="C78" i="5"/>
  <c r="C79" i="5"/>
  <c r="C80" i="5"/>
  <c r="C81" i="5"/>
  <c r="C82" i="5"/>
  <c r="C83" i="5"/>
  <c r="D83" i="5" s="1"/>
  <c r="C84" i="5"/>
  <c r="C85" i="5"/>
  <c r="D85" i="5" s="1"/>
  <c r="C86" i="5"/>
  <c r="D86" i="5" s="1"/>
  <c r="C87" i="5"/>
  <c r="C88" i="5"/>
  <c r="C89" i="5"/>
  <c r="C90" i="5"/>
  <c r="C91" i="5"/>
  <c r="F92" i="5" s="1"/>
  <c r="C92" i="5"/>
  <c r="C93" i="5"/>
  <c r="D93" i="5" s="1"/>
  <c r="C94" i="5"/>
  <c r="D94" i="5" s="1"/>
  <c r="C95" i="5"/>
  <c r="C96" i="5"/>
  <c r="C97" i="5"/>
  <c r="C98" i="5"/>
  <c r="C99" i="5"/>
  <c r="D99" i="5" s="1"/>
  <c r="C100" i="5"/>
  <c r="C101" i="5"/>
  <c r="C102" i="5"/>
  <c r="C103" i="5"/>
  <c r="C104" i="5"/>
  <c r="C105" i="5"/>
  <c r="C106" i="5"/>
  <c r="C107" i="5"/>
  <c r="F107" i="5" s="1"/>
  <c r="C108" i="5"/>
  <c r="C109" i="5"/>
  <c r="D109" i="5" s="1"/>
  <c r="C110" i="5"/>
  <c r="D110" i="5" s="1"/>
  <c r="C111" i="5"/>
  <c r="C112" i="5"/>
  <c r="C113" i="5"/>
  <c r="C114" i="5"/>
  <c r="C115" i="5"/>
  <c r="F116" i="5" s="1"/>
  <c r="C116" i="5"/>
  <c r="C117" i="5"/>
  <c r="D117" i="5" s="1"/>
  <c r="C118" i="5"/>
  <c r="D118" i="5" s="1"/>
  <c r="C119" i="5"/>
  <c r="C120" i="5"/>
  <c r="C121" i="5"/>
  <c r="C122" i="5"/>
  <c r="C123" i="5"/>
  <c r="D123" i="5" s="1"/>
  <c r="C124" i="5"/>
  <c r="C125" i="5"/>
  <c r="D125" i="5" s="1"/>
  <c r="C126" i="5"/>
  <c r="C127" i="5"/>
  <c r="C128" i="5"/>
  <c r="C129" i="5"/>
  <c r="C130" i="5"/>
  <c r="C131" i="5"/>
  <c r="F131" i="5" s="1"/>
  <c r="C132" i="5"/>
  <c r="C133" i="5"/>
  <c r="D133" i="5" s="1"/>
  <c r="C134" i="5"/>
  <c r="D134" i="5" s="1"/>
  <c r="C135" i="5"/>
  <c r="C136" i="5"/>
  <c r="C137" i="5"/>
  <c r="C138" i="5"/>
  <c r="C139" i="5"/>
  <c r="D139" i="5" s="1"/>
  <c r="C140" i="5"/>
  <c r="C141" i="5"/>
  <c r="D141" i="5" s="1"/>
  <c r="C142" i="5"/>
  <c r="C143" i="5"/>
  <c r="C144" i="5"/>
  <c r="C145" i="5"/>
  <c r="C146" i="5"/>
  <c r="F146" i="5" s="1"/>
  <c r="C147" i="5"/>
  <c r="D147" i="5" s="1"/>
  <c r="C148" i="5"/>
  <c r="F149" i="5" s="1"/>
  <c r="C149" i="5"/>
  <c r="C150" i="5"/>
  <c r="C151" i="5"/>
  <c r="C152" i="5"/>
  <c r="C153" i="5"/>
  <c r="D153" i="5"/>
  <c r="C154" i="5"/>
  <c r="C155" i="5"/>
  <c r="C156" i="5"/>
  <c r="C157" i="5"/>
  <c r="D157" i="5"/>
  <c r="C158" i="5"/>
  <c r="C159" i="5"/>
  <c r="D159" i="5" s="1"/>
  <c r="C160" i="5"/>
  <c r="C161" i="5"/>
  <c r="F161" i="5" s="1"/>
  <c r="C162" i="5"/>
  <c r="C163" i="5"/>
  <c r="F164" i="5" s="1"/>
  <c r="C164" i="5"/>
  <c r="C165" i="5"/>
  <c r="D165" i="5" s="1"/>
  <c r="C166" i="5"/>
  <c r="D166" i="5" s="1"/>
  <c r="C167" i="5"/>
  <c r="D167" i="5" s="1"/>
  <c r="C168" i="5"/>
  <c r="D168" i="5" s="1"/>
  <c r="C169" i="5"/>
  <c r="D169" i="5" s="1"/>
  <c r="C170" i="5"/>
  <c r="C171" i="5"/>
  <c r="C172" i="5"/>
  <c r="D172" i="5" s="1"/>
  <c r="C173" i="5"/>
  <c r="D173" i="5" s="1"/>
  <c r="G173" i="5" s="1"/>
  <c r="C174" i="5"/>
  <c r="C175" i="5"/>
  <c r="D175" i="5" s="1"/>
  <c r="C176" i="5"/>
  <c r="F176" i="5" s="1"/>
  <c r="C177" i="5"/>
  <c r="C178" i="5"/>
  <c r="C179" i="5"/>
  <c r="G178" i="5"/>
  <c r="G177" i="5"/>
  <c r="D174" i="5"/>
  <c r="G175" i="5"/>
  <c r="G174" i="5"/>
  <c r="G172" i="5"/>
  <c r="G171" i="5"/>
  <c r="D171" i="5"/>
  <c r="G169" i="5"/>
  <c r="G168" i="5"/>
  <c r="G166" i="5"/>
  <c r="G165" i="5"/>
  <c r="G163" i="5"/>
  <c r="G162" i="5"/>
  <c r="D162" i="5"/>
  <c r="D160" i="5"/>
  <c r="G160" i="5"/>
  <c r="G159" i="5"/>
  <c r="F158" i="5"/>
  <c r="G157" i="5"/>
  <c r="G156" i="5"/>
  <c r="D156" i="5"/>
  <c r="D155" i="5"/>
  <c r="D154" i="5"/>
  <c r="G154" i="5"/>
  <c r="G153" i="5"/>
  <c r="G151" i="5"/>
  <c r="D151" i="5"/>
  <c r="G150" i="5"/>
  <c r="D150" i="5"/>
  <c r="D149" i="5"/>
  <c r="G148" i="5"/>
  <c r="G147" i="5"/>
  <c r="G145" i="5"/>
  <c r="D145" i="5"/>
  <c r="G144" i="5"/>
  <c r="D144" i="5"/>
  <c r="D143" i="5"/>
  <c r="D142" i="5"/>
  <c r="F143" i="5"/>
  <c r="G142" i="5"/>
  <c r="G141" i="5"/>
  <c r="D140" i="5"/>
  <c r="D138" i="5"/>
  <c r="G139" i="5"/>
  <c r="G138" i="5"/>
  <c r="D137" i="5"/>
  <c r="D136" i="5"/>
  <c r="D135" i="5"/>
  <c r="G136" i="5"/>
  <c r="G135" i="5"/>
  <c r="F134" i="5"/>
  <c r="G133" i="5"/>
  <c r="G132" i="5"/>
  <c r="D132" i="5"/>
  <c r="G130" i="5"/>
  <c r="D130" i="5"/>
  <c r="G129" i="5"/>
  <c r="D129" i="5"/>
  <c r="D128" i="5"/>
  <c r="D127" i="5"/>
  <c r="G127" i="5"/>
  <c r="G126" i="5"/>
  <c r="D124" i="5"/>
  <c r="G124" i="5"/>
  <c r="G123" i="5"/>
  <c r="F122" i="5"/>
  <c r="D122" i="5"/>
  <c r="G122" i="5" s="1"/>
  <c r="D121" i="5"/>
  <c r="D120" i="5"/>
  <c r="G121" i="5"/>
  <c r="G120" i="5"/>
  <c r="G118" i="5"/>
  <c r="G117" i="5"/>
  <c r="G115" i="5"/>
  <c r="G114" i="5"/>
  <c r="D114" i="5"/>
  <c r="F113" i="5"/>
  <c r="D113" i="5"/>
  <c r="D112" i="5"/>
  <c r="D111" i="5"/>
  <c r="G112" i="5"/>
  <c r="G111" i="5"/>
  <c r="F110" i="5"/>
  <c r="G109" i="5"/>
  <c r="G108" i="5"/>
  <c r="D108" i="5"/>
  <c r="D106" i="5"/>
  <c r="D105" i="5"/>
  <c r="G106" i="5"/>
  <c r="G105" i="5"/>
  <c r="D104" i="5"/>
  <c r="D103" i="5"/>
  <c r="D102" i="5"/>
  <c r="G103" i="5"/>
  <c r="G102" i="5"/>
  <c r="D100" i="5"/>
  <c r="G100" i="5"/>
  <c r="G99" i="5"/>
  <c r="F98" i="5"/>
  <c r="G97" i="5"/>
  <c r="D97" i="5"/>
  <c r="G96" i="5"/>
  <c r="D96" i="5"/>
  <c r="G94" i="5"/>
  <c r="G93" i="5"/>
  <c r="G91" i="5"/>
  <c r="G90" i="5"/>
  <c r="D90" i="5"/>
  <c r="F89" i="5"/>
  <c r="D89" i="5"/>
  <c r="D88" i="5"/>
  <c r="D87" i="5"/>
  <c r="G88" i="5"/>
  <c r="G87" i="5"/>
  <c r="F86" i="5"/>
  <c r="G85" i="5"/>
  <c r="G84" i="5"/>
  <c r="D84" i="5"/>
  <c r="G82" i="5"/>
  <c r="D82" i="5"/>
  <c r="D81" i="5"/>
  <c r="G81" i="5"/>
  <c r="G79" i="5"/>
  <c r="D79" i="5"/>
  <c r="G78" i="5"/>
  <c r="D78" i="5"/>
  <c r="D76" i="5"/>
  <c r="G76" i="5"/>
  <c r="G75" i="5"/>
  <c r="F74" i="5"/>
  <c r="G73" i="5"/>
  <c r="D73" i="5"/>
  <c r="G72" i="5"/>
  <c r="D72" i="5"/>
  <c r="D71" i="5"/>
  <c r="D70" i="5"/>
  <c r="G70" i="5"/>
  <c r="G69" i="5"/>
  <c r="G67" i="5"/>
  <c r="G66" i="5"/>
  <c r="D66" i="5"/>
  <c r="F65" i="5"/>
  <c r="D65" i="5"/>
  <c r="D64" i="5"/>
  <c r="D63" i="5"/>
  <c r="G64" i="5"/>
  <c r="G63" i="5"/>
  <c r="G61" i="5"/>
  <c r="G60" i="5"/>
  <c r="D60" i="5"/>
  <c r="G58" i="5"/>
  <c r="D58" i="5"/>
  <c r="G57" i="5"/>
  <c r="D56" i="5"/>
  <c r="G55" i="5"/>
  <c r="D55" i="5"/>
  <c r="G54" i="5"/>
  <c r="G52" i="5"/>
  <c r="D52" i="5"/>
  <c r="D51" i="5"/>
  <c r="G51" i="5"/>
  <c r="D50" i="5"/>
  <c r="G50" i="5" s="1"/>
  <c r="D49" i="5"/>
  <c r="D48" i="5"/>
  <c r="G49" i="5"/>
  <c r="G48" i="5"/>
  <c r="G46" i="5"/>
  <c r="G45" i="5"/>
  <c r="G43" i="5"/>
  <c r="G42" i="5"/>
  <c r="D42" i="5"/>
  <c r="F41" i="5"/>
  <c r="D41" i="5"/>
  <c r="D40" i="5"/>
  <c r="D39" i="5"/>
  <c r="G40" i="5"/>
  <c r="G39" i="5"/>
  <c r="G37" i="5"/>
  <c r="D37" i="5"/>
  <c r="G36" i="5"/>
  <c r="D36" i="5"/>
  <c r="D35" i="5"/>
  <c r="G35" i="5" s="1"/>
  <c r="G34" i="5"/>
  <c r="D34" i="5"/>
  <c r="D33" i="5"/>
  <c r="G33" i="5"/>
  <c r="D32" i="5"/>
  <c r="G31" i="5"/>
  <c r="D31" i="5"/>
  <c r="G30" i="5"/>
  <c r="F29" i="5"/>
  <c r="G28" i="5"/>
  <c r="D28" i="5"/>
  <c r="G27" i="5"/>
  <c r="D27" i="5"/>
  <c r="F26" i="5"/>
  <c r="G25" i="5"/>
  <c r="D25" i="5"/>
  <c r="G24" i="5"/>
  <c r="D24" i="5"/>
  <c r="D23" i="5"/>
  <c r="G22" i="5"/>
  <c r="G21" i="5"/>
  <c r="G19" i="5"/>
  <c r="G18" i="5"/>
  <c r="F17" i="5"/>
  <c r="D17" i="5"/>
  <c r="D16" i="5"/>
  <c r="D15" i="5"/>
  <c r="G16" i="5"/>
  <c r="G15" i="5"/>
  <c r="G13" i="5"/>
  <c r="D13" i="5"/>
  <c r="G12" i="5"/>
  <c r="D10" i="5"/>
  <c r="D9" i="5"/>
  <c r="D8" i="5"/>
  <c r="G8" i="5" s="1"/>
  <c r="D7" i="5"/>
  <c r="F8" i="5"/>
  <c r="G185" i="5"/>
  <c r="G183" i="5"/>
  <c r="A182" i="5"/>
  <c r="A180" i="5"/>
  <c r="G10" i="5"/>
  <c r="G9" i="5"/>
  <c r="G7" i="5"/>
  <c r="G182" i="4"/>
  <c r="H182" i="4" s="1"/>
  <c r="H181" i="4"/>
  <c r="H180" i="4"/>
  <c r="G7" i="4"/>
  <c r="I7" i="4" s="1"/>
  <c r="G8" i="4"/>
  <c r="J8" i="4" s="1"/>
  <c r="G9" i="4"/>
  <c r="G10" i="4"/>
  <c r="H10" i="4" s="1"/>
  <c r="G11" i="4"/>
  <c r="H11" i="4" s="1"/>
  <c r="G12" i="4"/>
  <c r="H12" i="4" s="1"/>
  <c r="G13" i="4"/>
  <c r="H13" i="4" s="1"/>
  <c r="G14" i="4"/>
  <c r="H14" i="4" s="1"/>
  <c r="G15" i="4"/>
  <c r="H15" i="4" s="1"/>
  <c r="G16" i="4"/>
  <c r="H16" i="4" s="1"/>
  <c r="G17" i="4"/>
  <c r="G18" i="4"/>
  <c r="H18" i="4" s="1"/>
  <c r="G19" i="4"/>
  <c r="H19" i="4" s="1"/>
  <c r="G20" i="4"/>
  <c r="H20" i="4" s="1"/>
  <c r="G21" i="4"/>
  <c r="H21" i="4" s="1"/>
  <c r="G22" i="4"/>
  <c r="H22" i="4" s="1"/>
  <c r="G23" i="4"/>
  <c r="H23" i="4" s="1"/>
  <c r="G24" i="4"/>
  <c r="G25" i="4"/>
  <c r="H25" i="4" s="1"/>
  <c r="G26" i="4"/>
  <c r="H26" i="4" s="1"/>
  <c r="G27" i="4"/>
  <c r="H27" i="4" s="1"/>
  <c r="G28" i="4"/>
  <c r="H28" i="4" s="1"/>
  <c r="G29" i="4"/>
  <c r="H29" i="4" s="1"/>
  <c r="G30" i="4"/>
  <c r="H30" i="4" s="1"/>
  <c r="G31" i="4"/>
  <c r="H31" i="4" s="1"/>
  <c r="G32" i="4"/>
  <c r="H32" i="4" s="1"/>
  <c r="G33" i="4"/>
  <c r="H33" i="4" s="1"/>
  <c r="G34" i="4"/>
  <c r="H34" i="4" s="1"/>
  <c r="G35" i="4"/>
  <c r="G36" i="4"/>
  <c r="H36" i="4" s="1"/>
  <c r="G37" i="4"/>
  <c r="H37" i="4" s="1"/>
  <c r="G38" i="4"/>
  <c r="H38" i="4" s="1"/>
  <c r="G39" i="4"/>
  <c r="H39" i="4" s="1"/>
  <c r="G40" i="4"/>
  <c r="H40" i="4" s="1"/>
  <c r="G41" i="4"/>
  <c r="H41" i="4" s="1"/>
  <c r="G42" i="4"/>
  <c r="G43" i="4"/>
  <c r="H43" i="4" s="1"/>
  <c r="G44" i="4"/>
  <c r="H44" i="4" s="1"/>
  <c r="G45" i="4"/>
  <c r="H45" i="4" s="1"/>
  <c r="G46" i="4"/>
  <c r="H46" i="4" s="1"/>
  <c r="G47" i="4"/>
  <c r="H47" i="4" s="1"/>
  <c r="G48" i="4"/>
  <c r="H48" i="4" s="1"/>
  <c r="G49" i="4"/>
  <c r="G50" i="4"/>
  <c r="G51" i="4"/>
  <c r="H51" i="4" s="1"/>
  <c r="G52" i="4"/>
  <c r="G53" i="4"/>
  <c r="H53" i="4" s="1"/>
  <c r="G54" i="4"/>
  <c r="H54" i="4" s="1"/>
  <c r="G55" i="4"/>
  <c r="H55" i="4" s="1"/>
  <c r="G56" i="4"/>
  <c r="H56" i="4" s="1"/>
  <c r="G57" i="4"/>
  <c r="H57" i="4" s="1"/>
  <c r="G58" i="4"/>
  <c r="H58" i="4" s="1"/>
  <c r="G59" i="4"/>
  <c r="H59" i="4" s="1"/>
  <c r="G60" i="4"/>
  <c r="H60" i="4" s="1"/>
  <c r="G61" i="4"/>
  <c r="G62" i="4"/>
  <c r="H62" i="4" s="1"/>
  <c r="G63" i="4"/>
  <c r="H63" i="4" s="1"/>
  <c r="G64" i="4"/>
  <c r="H64" i="4" s="1"/>
  <c r="G65" i="4"/>
  <c r="H65" i="4" s="1"/>
  <c r="G66" i="4"/>
  <c r="G67" i="4"/>
  <c r="H67" i="4" s="1"/>
  <c r="G68" i="4"/>
  <c r="H68" i="4" s="1"/>
  <c r="G69" i="4"/>
  <c r="G70" i="4"/>
  <c r="H70" i="4" s="1"/>
  <c r="G71" i="4"/>
  <c r="H71" i="4" s="1"/>
  <c r="G72" i="4"/>
  <c r="H72" i="4" s="1"/>
  <c r="G73" i="4"/>
  <c r="H73" i="4" s="1"/>
  <c r="G74" i="4"/>
  <c r="H74" i="4" s="1"/>
  <c r="G75" i="4"/>
  <c r="H75" i="4" s="1"/>
  <c r="G76" i="4"/>
  <c r="H76" i="4" s="1"/>
  <c r="G77" i="4"/>
  <c r="G78" i="4"/>
  <c r="G79" i="4"/>
  <c r="H79" i="4" s="1"/>
  <c r="G80" i="4"/>
  <c r="H80" i="4" s="1"/>
  <c r="G81" i="4"/>
  <c r="H81" i="4" s="1"/>
  <c r="G82" i="4"/>
  <c r="G83" i="4"/>
  <c r="H83" i="4" s="1"/>
  <c r="G84" i="4"/>
  <c r="H84" i="4" s="1"/>
  <c r="G85" i="4"/>
  <c r="H85" i="4" s="1"/>
  <c r="G86" i="4"/>
  <c r="H86" i="4" s="1"/>
  <c r="G87" i="4"/>
  <c r="H87" i="4" s="1"/>
  <c r="G88" i="4"/>
  <c r="H88" i="4" s="1"/>
  <c r="G89" i="4"/>
  <c r="H89" i="4" s="1"/>
  <c r="G90" i="4"/>
  <c r="H90" i="4" s="1"/>
  <c r="G91" i="4"/>
  <c r="G92" i="4"/>
  <c r="H92" i="4" s="1"/>
  <c r="G93" i="4"/>
  <c r="H93" i="4" s="1"/>
  <c r="G94" i="4"/>
  <c r="H94" i="4" s="1"/>
  <c r="G95" i="4"/>
  <c r="H95" i="4" s="1"/>
  <c r="G96" i="4"/>
  <c r="H96" i="4" s="1"/>
  <c r="G97" i="4"/>
  <c r="H97" i="4" s="1"/>
  <c r="G98" i="4"/>
  <c r="H98" i="4" s="1"/>
  <c r="G99" i="4"/>
  <c r="G100" i="4"/>
  <c r="H100" i="4" s="1"/>
  <c r="G101" i="4"/>
  <c r="H101" i="4" s="1"/>
  <c r="G102" i="4"/>
  <c r="H102" i="4" s="1"/>
  <c r="G103" i="4"/>
  <c r="H103" i="4" s="1"/>
  <c r="G104" i="4"/>
  <c r="G105" i="4"/>
  <c r="H105" i="4" s="1"/>
  <c r="G106" i="4"/>
  <c r="H106" i="4" s="1"/>
  <c r="G107" i="4"/>
  <c r="H107" i="4" s="1"/>
  <c r="G108" i="4"/>
  <c r="H108" i="4" s="1"/>
  <c r="G109" i="4"/>
  <c r="H109" i="4" s="1"/>
  <c r="G110" i="4"/>
  <c r="H110" i="4" s="1"/>
  <c r="G111" i="4"/>
  <c r="H111" i="4" s="1"/>
  <c r="G112" i="4"/>
  <c r="H112" i="4" s="1"/>
  <c r="G113" i="4"/>
  <c r="H113" i="4" s="1"/>
  <c r="G114" i="4"/>
  <c r="H114" i="4" s="1"/>
  <c r="G115" i="4"/>
  <c r="H115" i="4" s="1"/>
  <c r="G116" i="4"/>
  <c r="H116" i="4" s="1"/>
  <c r="G117" i="4"/>
  <c r="H117" i="4" s="1"/>
  <c r="G118" i="4"/>
  <c r="H118" i="4" s="1"/>
  <c r="G119" i="4"/>
  <c r="H119" i="4" s="1"/>
  <c r="G120" i="4"/>
  <c r="H120" i="4" s="1"/>
  <c r="G121" i="4"/>
  <c r="H121" i="4" s="1"/>
  <c r="G122" i="4"/>
  <c r="H122" i="4" s="1"/>
  <c r="G123" i="4"/>
  <c r="H123" i="4" s="1"/>
  <c r="G124" i="4"/>
  <c r="H124" i="4" s="1"/>
  <c r="G125" i="4"/>
  <c r="H125" i="4" s="1"/>
  <c r="G126" i="4"/>
  <c r="H126" i="4" s="1"/>
  <c r="G127" i="4"/>
  <c r="H127" i="4" s="1"/>
  <c r="G128" i="4"/>
  <c r="H128" i="4" s="1"/>
  <c r="G129" i="4"/>
  <c r="H129" i="4" s="1"/>
  <c r="G130" i="4"/>
  <c r="H130" i="4" s="1"/>
  <c r="G131" i="4"/>
  <c r="H131" i="4" s="1"/>
  <c r="G132" i="4"/>
  <c r="H132" i="4" s="1"/>
  <c r="G133" i="4"/>
  <c r="H133" i="4" s="1"/>
  <c r="G134" i="4"/>
  <c r="H134" i="4" s="1"/>
  <c r="G135" i="4"/>
  <c r="H135" i="4" s="1"/>
  <c r="G136" i="4"/>
  <c r="H136" i="4" s="1"/>
  <c r="G137" i="4"/>
  <c r="H137" i="4" s="1"/>
  <c r="G138" i="4"/>
  <c r="H138" i="4" s="1"/>
  <c r="G139" i="4"/>
  <c r="H139" i="4" s="1"/>
  <c r="G140" i="4"/>
  <c r="H140" i="4" s="1"/>
  <c r="G141" i="4"/>
  <c r="H141" i="4" s="1"/>
  <c r="G142" i="4"/>
  <c r="G143" i="4"/>
  <c r="H143" i="4" s="1"/>
  <c r="G144" i="4"/>
  <c r="H144" i="4" s="1"/>
  <c r="G145" i="4"/>
  <c r="H145" i="4" s="1"/>
  <c r="G146" i="4"/>
  <c r="H146" i="4" s="1"/>
  <c r="G147" i="4"/>
  <c r="H147" i="4" s="1"/>
  <c r="G148" i="4"/>
  <c r="H148" i="4" s="1"/>
  <c r="G149" i="4"/>
  <c r="H149" i="4" s="1"/>
  <c r="G150" i="4"/>
  <c r="G151" i="4"/>
  <c r="G152" i="4"/>
  <c r="H152" i="4" s="1"/>
  <c r="G153" i="4"/>
  <c r="H153" i="4" s="1"/>
  <c r="G154" i="4"/>
  <c r="H154" i="4" s="1"/>
  <c r="G155" i="4"/>
  <c r="H155" i="4" s="1"/>
  <c r="G156" i="4"/>
  <c r="H156" i="4" s="1"/>
  <c r="G157" i="4"/>
  <c r="H157" i="4" s="1"/>
  <c r="G158" i="4"/>
  <c r="H158" i="4" s="1"/>
  <c r="G159" i="4"/>
  <c r="H159" i="4" s="1"/>
  <c r="G160" i="4"/>
  <c r="H160" i="4" s="1"/>
  <c r="G161" i="4"/>
  <c r="H161" i="4" s="1"/>
  <c r="G162" i="4"/>
  <c r="H162" i="4" s="1"/>
  <c r="G163" i="4"/>
  <c r="H163" i="4" s="1"/>
  <c r="G164" i="4"/>
  <c r="H164" i="4" s="1"/>
  <c r="G165" i="4"/>
  <c r="H165" i="4" s="1"/>
  <c r="G166" i="4"/>
  <c r="G167" i="4"/>
  <c r="H167" i="4" s="1"/>
  <c r="G168" i="4"/>
  <c r="H168" i="4" s="1"/>
  <c r="G169" i="4"/>
  <c r="H169" i="4" s="1"/>
  <c r="G170" i="4"/>
  <c r="H170" i="4" s="1"/>
  <c r="G171" i="4"/>
  <c r="H171" i="4" s="1"/>
  <c r="G172" i="4"/>
  <c r="H172" i="4" s="1"/>
  <c r="G173" i="4"/>
  <c r="H173" i="4" s="1"/>
  <c r="G174" i="4"/>
  <c r="H174" i="4" s="1"/>
  <c r="G175" i="4"/>
  <c r="H175" i="4" s="1"/>
  <c r="G176" i="4"/>
  <c r="H176" i="4" s="1"/>
  <c r="G177" i="4"/>
  <c r="G178" i="4"/>
  <c r="H178" i="4" s="1"/>
  <c r="G179" i="4"/>
  <c r="H179" i="4" s="1"/>
  <c r="K172" i="4"/>
  <c r="K171" i="4"/>
  <c r="K169" i="4"/>
  <c r="K168" i="4"/>
  <c r="K166" i="4"/>
  <c r="K165" i="4"/>
  <c r="K163" i="4"/>
  <c r="K162" i="4"/>
  <c r="K157" i="4"/>
  <c r="K156" i="4"/>
  <c r="K154" i="4"/>
  <c r="K153" i="4"/>
  <c r="K151" i="4"/>
  <c r="K150" i="4"/>
  <c r="K148" i="4"/>
  <c r="K147" i="4"/>
  <c r="K142" i="4"/>
  <c r="K141" i="4"/>
  <c r="K139" i="4"/>
  <c r="K138" i="4"/>
  <c r="K136" i="4"/>
  <c r="K135" i="4"/>
  <c r="K133" i="4"/>
  <c r="K132" i="4"/>
  <c r="K127" i="4"/>
  <c r="K126" i="4"/>
  <c r="K124" i="4"/>
  <c r="K123" i="4"/>
  <c r="K121" i="4"/>
  <c r="K120" i="4"/>
  <c r="K118" i="4"/>
  <c r="K117" i="4"/>
  <c r="K112" i="4"/>
  <c r="K111" i="4"/>
  <c r="K109" i="4"/>
  <c r="K108" i="4"/>
  <c r="K106" i="4"/>
  <c r="K105" i="4"/>
  <c r="K103" i="4"/>
  <c r="K102" i="4"/>
  <c r="K97" i="4"/>
  <c r="K96" i="4"/>
  <c r="K94" i="4"/>
  <c r="K93" i="4"/>
  <c r="K91" i="4"/>
  <c r="K90" i="4"/>
  <c r="K88" i="4"/>
  <c r="K87" i="4"/>
  <c r="K82" i="4"/>
  <c r="K81" i="4"/>
  <c r="K79" i="4"/>
  <c r="K78" i="4"/>
  <c r="K76" i="4"/>
  <c r="K75" i="4"/>
  <c r="K73" i="4"/>
  <c r="K72" i="4"/>
  <c r="K67" i="4"/>
  <c r="K66" i="4"/>
  <c r="K64" i="4"/>
  <c r="K63" i="4"/>
  <c r="K61" i="4"/>
  <c r="K60" i="4"/>
  <c r="K58" i="4"/>
  <c r="K57" i="4"/>
  <c r="K52" i="4"/>
  <c r="K51" i="4"/>
  <c r="K49" i="4"/>
  <c r="K48" i="4"/>
  <c r="K46" i="4"/>
  <c r="K45" i="4"/>
  <c r="K43" i="4"/>
  <c r="K42" i="4"/>
  <c r="K37" i="4"/>
  <c r="K36" i="4"/>
  <c r="K34" i="4"/>
  <c r="K33" i="4"/>
  <c r="K31" i="4"/>
  <c r="K30" i="4"/>
  <c r="K28" i="4"/>
  <c r="K27" i="4"/>
  <c r="K25" i="4"/>
  <c r="K24" i="4"/>
  <c r="K19" i="4"/>
  <c r="K18" i="4"/>
  <c r="H66" i="4"/>
  <c r="H150" i="4"/>
  <c r="K185" i="4"/>
  <c r="K183" i="4"/>
  <c r="A182" i="4"/>
  <c r="A183" i="4" s="1"/>
  <c r="K181" i="4"/>
  <c r="K180" i="4"/>
  <c r="A180" i="4"/>
  <c r="K178" i="4"/>
  <c r="K177" i="4"/>
  <c r="K175" i="4"/>
  <c r="K174" i="4"/>
  <c r="K160" i="4"/>
  <c r="K159" i="4"/>
  <c r="K145" i="4"/>
  <c r="K144" i="4"/>
  <c r="K130" i="4"/>
  <c r="K129" i="4"/>
  <c r="K115" i="4"/>
  <c r="K114" i="4"/>
  <c r="K100" i="4"/>
  <c r="K99" i="4"/>
  <c r="K85" i="4"/>
  <c r="K84" i="4"/>
  <c r="K70" i="4"/>
  <c r="K69" i="4"/>
  <c r="K55" i="4"/>
  <c r="K54" i="4"/>
  <c r="K40" i="4"/>
  <c r="K39" i="4"/>
  <c r="K22" i="4"/>
  <c r="K21" i="4"/>
  <c r="K16" i="4"/>
  <c r="K15" i="4"/>
  <c r="K13" i="4"/>
  <c r="K12" i="4"/>
  <c r="K10" i="4"/>
  <c r="K9" i="4"/>
  <c r="K7" i="4"/>
  <c r="I128" i="6"/>
  <c r="I152" i="6"/>
  <c r="G174" i="6"/>
  <c r="I32" i="6"/>
  <c r="G104" i="6"/>
  <c r="I17" i="6"/>
  <c r="G125" i="6"/>
  <c r="G126" i="6"/>
  <c r="G167" i="6"/>
  <c r="G159" i="6"/>
  <c r="G158" i="6"/>
  <c r="G153" i="6"/>
  <c r="G151" i="6"/>
  <c r="G150" i="6"/>
  <c r="G135" i="6"/>
  <c r="G131" i="6"/>
  <c r="G127" i="6"/>
  <c r="G120" i="6"/>
  <c r="G119" i="6"/>
  <c r="G111" i="6"/>
  <c r="G110" i="6"/>
  <c r="G96" i="6"/>
  <c r="G87" i="6"/>
  <c r="G89" i="6"/>
  <c r="G78" i="6"/>
  <c r="G69" i="6"/>
  <c r="G71" i="6"/>
  <c r="G65" i="6"/>
  <c r="J65" i="6" s="1"/>
  <c r="G57" i="6"/>
  <c r="G59" i="6"/>
  <c r="G54" i="6"/>
  <c r="G38" i="6"/>
  <c r="G32" i="6"/>
  <c r="G29" i="6"/>
  <c r="G14" i="6"/>
  <c r="D180" i="5"/>
  <c r="D177" i="5"/>
  <c r="D179" i="5"/>
  <c r="G179" i="5" s="1"/>
  <c r="D170" i="5"/>
  <c r="D158" i="5"/>
  <c r="G158" i="5" s="1"/>
  <c r="D164" i="5"/>
  <c r="D152" i="5"/>
  <c r="F137" i="5"/>
  <c r="D131" i="5"/>
  <c r="G131" i="5" s="1"/>
  <c r="D119" i="5"/>
  <c r="D116" i="5"/>
  <c r="D98" i="5"/>
  <c r="D95" i="5"/>
  <c r="D92" i="5"/>
  <c r="D74" i="5"/>
  <c r="G74" i="5" s="1"/>
  <c r="D80" i="5"/>
  <c r="D68" i="5"/>
  <c r="D57" i="5"/>
  <c r="D59" i="5"/>
  <c r="F50" i="5"/>
  <c r="D47" i="5"/>
  <c r="D44" i="5"/>
  <c r="D26" i="5"/>
  <c r="D18" i="5"/>
  <c r="D20" i="5"/>
  <c r="D12" i="5"/>
  <c r="H7" i="4"/>
  <c r="D187" i="5"/>
  <c r="D161" i="5"/>
  <c r="D182" i="5"/>
  <c r="D178" i="5"/>
  <c r="H50" i="4"/>
  <c r="H189" i="4"/>
  <c r="J186" i="4"/>
  <c r="J20" i="4" l="1"/>
  <c r="J170" i="6"/>
  <c r="I161" i="6"/>
  <c r="G140" i="5"/>
  <c r="D11" i="5"/>
  <c r="G11" i="5" s="1"/>
  <c r="G65" i="5"/>
  <c r="D115" i="5"/>
  <c r="F140" i="5"/>
  <c r="G152" i="5"/>
  <c r="D163" i="5"/>
  <c r="G164" i="5" s="1"/>
  <c r="F179" i="5"/>
  <c r="G161" i="5"/>
  <c r="D146" i="5"/>
  <c r="G146" i="5" s="1"/>
  <c r="G17" i="5"/>
  <c r="G137" i="5"/>
  <c r="F152" i="5"/>
  <c r="F182" i="5"/>
  <c r="D186" i="5"/>
  <c r="F186" i="5"/>
  <c r="G189" i="5"/>
  <c r="G98" i="5"/>
  <c r="D43" i="5"/>
  <c r="G44" i="5" s="1"/>
  <c r="G83" i="5"/>
  <c r="D91" i="5"/>
  <c r="G92" i="5" s="1"/>
  <c r="D107" i="5"/>
  <c r="G107" i="5" s="1"/>
  <c r="E8" i="5"/>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 r="E150" i="5" s="1"/>
  <c r="E151" i="5" s="1"/>
  <c r="E152" i="5" s="1"/>
  <c r="E153" i="5" s="1"/>
  <c r="E154" i="5" s="1"/>
  <c r="E155" i="5" s="1"/>
  <c r="E156" i="5" s="1"/>
  <c r="E157" i="5" s="1"/>
  <c r="E158" i="5" s="1"/>
  <c r="E159" i="5" s="1"/>
  <c r="E160" i="5" s="1"/>
  <c r="E161" i="5" s="1"/>
  <c r="E162" i="5" s="1"/>
  <c r="E163" i="5" s="1"/>
  <c r="E164" i="5" s="1"/>
  <c r="E165" i="5" s="1"/>
  <c r="E166" i="5" s="1"/>
  <c r="E167" i="5" s="1"/>
  <c r="E168" i="5" s="1"/>
  <c r="E169" i="5" s="1"/>
  <c r="E170" i="5" s="1"/>
  <c r="E171" i="5" s="1"/>
  <c r="E172" i="5" s="1"/>
  <c r="E173" i="5" s="1"/>
  <c r="E174" i="5" s="1"/>
  <c r="E175" i="5" s="1"/>
  <c r="E176" i="5" s="1"/>
  <c r="E177" i="5" s="1"/>
  <c r="E178" i="5" s="1"/>
  <c r="E179" i="5" s="1"/>
  <c r="E180" i="5" s="1"/>
  <c r="E181" i="5" s="1"/>
  <c r="E182" i="5" s="1"/>
  <c r="E183" i="5" s="1"/>
  <c r="E185" i="5" s="1"/>
  <c r="E186" i="5" s="1"/>
  <c r="E187" i="5" s="1"/>
  <c r="E188" i="5" s="1"/>
  <c r="E189" i="5" s="1"/>
  <c r="E190" i="5" s="1"/>
  <c r="E191" i="5" s="1"/>
  <c r="E192" i="5" s="1"/>
  <c r="E193" i="5" s="1"/>
  <c r="E195" i="5" s="1"/>
  <c r="E196" i="5" s="1"/>
  <c r="G116" i="5"/>
  <c r="G170" i="5"/>
  <c r="D19" i="5"/>
  <c r="G26" i="5"/>
  <c r="D67" i="5"/>
  <c r="G68" i="5" s="1"/>
  <c r="G80" i="5"/>
  <c r="F83" i="5"/>
  <c r="G104" i="5"/>
  <c r="G113" i="5"/>
  <c r="D176" i="5"/>
  <c r="G176" i="5" s="1"/>
  <c r="G134" i="5"/>
  <c r="F128" i="5"/>
  <c r="G110" i="5"/>
  <c r="F104" i="5"/>
  <c r="G86" i="5"/>
  <c r="F80" i="5"/>
  <c r="F71" i="5"/>
  <c r="F62" i="5"/>
  <c r="G56" i="5"/>
  <c r="F47" i="5"/>
  <c r="G38" i="5"/>
  <c r="F32" i="5"/>
  <c r="F23" i="5"/>
  <c r="G14" i="5"/>
  <c r="G143" i="5"/>
  <c r="G155" i="5"/>
  <c r="G125" i="5"/>
  <c r="F101" i="5"/>
  <c r="F77" i="5"/>
  <c r="G53" i="5"/>
  <c r="G29" i="5"/>
  <c r="G182" i="5"/>
  <c r="G20" i="5"/>
  <c r="G41" i="5"/>
  <c r="G59" i="5"/>
  <c r="G89" i="5"/>
  <c r="F173" i="5"/>
  <c r="G167" i="5"/>
  <c r="F155" i="5"/>
  <c r="J50" i="4"/>
  <c r="J17" i="4"/>
  <c r="J41" i="6"/>
  <c r="G178" i="6"/>
  <c r="J179" i="6" s="1"/>
  <c r="I179" i="6"/>
  <c r="I155" i="6"/>
  <c r="I59" i="6"/>
  <c r="I89" i="6"/>
  <c r="I65" i="6"/>
  <c r="I41" i="6"/>
  <c r="J158" i="6"/>
  <c r="J89" i="6"/>
  <c r="I53" i="6"/>
  <c r="I173" i="6"/>
  <c r="I62" i="6"/>
  <c r="I68" i="6"/>
  <c r="J50" i="6"/>
  <c r="I26" i="6"/>
  <c r="I11" i="6"/>
  <c r="J125" i="6"/>
  <c r="G108" i="6"/>
  <c r="J110" i="6" s="1"/>
  <c r="J104" i="6"/>
  <c r="J80" i="6"/>
  <c r="J14" i="6"/>
  <c r="J167" i="6"/>
  <c r="I186" i="6"/>
  <c r="G119" i="5"/>
  <c r="G95" i="5"/>
  <c r="G71" i="5"/>
  <c r="D30" i="5"/>
  <c r="G32" i="5" s="1"/>
  <c r="F95" i="5"/>
  <c r="D62" i="5"/>
  <c r="G62" i="5" s="1"/>
  <c r="F14" i="5"/>
  <c r="F38" i="5"/>
  <c r="D126" i="5"/>
  <c r="G128" i="5" s="1"/>
  <c r="F167" i="5"/>
  <c r="D46" i="5"/>
  <c r="G47" i="5" s="1"/>
  <c r="D22" i="5"/>
  <c r="G23" i="5" s="1"/>
  <c r="D148" i="5"/>
  <c r="G149" i="5" s="1"/>
  <c r="F125" i="5"/>
  <c r="D101" i="5"/>
  <c r="G101" i="5" s="1"/>
  <c r="F119" i="5"/>
  <c r="F56" i="5"/>
  <c r="F170" i="5"/>
  <c r="D77" i="5"/>
  <c r="G77" i="5" s="1"/>
  <c r="G186" i="5"/>
  <c r="D190" i="5"/>
  <c r="G192" i="5" s="1"/>
  <c r="I170" i="6"/>
  <c r="J161" i="6"/>
  <c r="J131" i="6"/>
  <c r="I98" i="6"/>
  <c r="I74" i="6"/>
  <c r="J32" i="6"/>
  <c r="I50" i="6"/>
  <c r="I20" i="6"/>
  <c r="G26" i="6"/>
  <c r="J26" i="6" s="1"/>
  <c r="J119" i="6"/>
  <c r="J152" i="6"/>
  <c r="I104" i="6"/>
  <c r="I80" i="6"/>
  <c r="I8" i="6"/>
  <c r="G10" i="6"/>
  <c r="J11" i="6" s="1"/>
  <c r="G58" i="6"/>
  <c r="J59" i="6" s="1"/>
  <c r="I167" i="6"/>
  <c r="J74" i="6"/>
  <c r="J44" i="6"/>
  <c r="G66" i="6"/>
  <c r="J8" i="6"/>
  <c r="I158" i="6"/>
  <c r="J149" i="6"/>
  <c r="I125" i="6"/>
  <c r="I101" i="6"/>
  <c r="I71" i="6"/>
  <c r="I38" i="6"/>
  <c r="I29" i="6"/>
  <c r="I14" i="6"/>
  <c r="J38" i="6"/>
  <c r="I44" i="6"/>
  <c r="J20" i="6"/>
  <c r="G184" i="6"/>
  <c r="G185" i="6"/>
  <c r="G183" i="6"/>
  <c r="G182" i="6"/>
  <c r="I183" i="6"/>
  <c r="J11" i="4"/>
  <c r="J26" i="4"/>
  <c r="H17" i="4"/>
  <c r="K17" i="4" s="1"/>
  <c r="J149" i="4"/>
  <c r="J80" i="4"/>
  <c r="J113" i="4"/>
  <c r="H24" i="4"/>
  <c r="K26" i="4" s="1"/>
  <c r="K68" i="4"/>
  <c r="H9" i="4"/>
  <c r="K11" i="4" s="1"/>
  <c r="J71" i="4"/>
  <c r="K38" i="4"/>
  <c r="J158" i="4"/>
  <c r="J14" i="4"/>
  <c r="H78" i="4"/>
  <c r="K80" i="4" s="1"/>
  <c r="K186" i="4"/>
  <c r="K128" i="4"/>
  <c r="J92" i="4"/>
  <c r="J62" i="4"/>
  <c r="K146" i="4"/>
  <c r="K74" i="4"/>
  <c r="K113" i="4"/>
  <c r="J125" i="4"/>
  <c r="H61" i="4"/>
  <c r="K62" i="4" s="1"/>
  <c r="J104" i="4"/>
  <c r="J44" i="4"/>
  <c r="H69" i="4"/>
  <c r="K71" i="4" s="1"/>
  <c r="J101" i="4"/>
  <c r="J56" i="4"/>
  <c r="K23" i="4"/>
  <c r="J152" i="4"/>
  <c r="K176" i="4"/>
  <c r="J167" i="4"/>
  <c r="K137" i="4"/>
  <c r="J146" i="4"/>
  <c r="J68" i="4"/>
  <c r="J173" i="4"/>
  <c r="J143" i="4"/>
  <c r="J74" i="4"/>
  <c r="J35" i="4"/>
  <c r="J140" i="4"/>
  <c r="J161" i="4"/>
  <c r="K149" i="4"/>
  <c r="K65" i="4"/>
  <c r="J83" i="4"/>
  <c r="J77" i="4"/>
  <c r="J32" i="4"/>
  <c r="J170" i="4"/>
  <c r="J179" i="4"/>
  <c r="K116" i="4"/>
  <c r="H49" i="4"/>
  <c r="K50" i="4" s="1"/>
  <c r="K98" i="4"/>
  <c r="J65" i="4"/>
  <c r="K41" i="4"/>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I123" i="4" s="1"/>
  <c r="I124" i="4" s="1"/>
  <c r="I125" i="4" s="1"/>
  <c r="I126" i="4" s="1"/>
  <c r="I127" i="4" s="1"/>
  <c r="I128" i="4" s="1"/>
  <c r="I129" i="4" s="1"/>
  <c r="I130" i="4" s="1"/>
  <c r="I131" i="4" s="1"/>
  <c r="I132" i="4" s="1"/>
  <c r="I133" i="4" s="1"/>
  <c r="I134" i="4" s="1"/>
  <c r="I135" i="4" s="1"/>
  <c r="I136" i="4" s="1"/>
  <c r="I137" i="4" s="1"/>
  <c r="I138" i="4" s="1"/>
  <c r="I139" i="4" s="1"/>
  <c r="I140" i="4" s="1"/>
  <c r="I141" i="4" s="1"/>
  <c r="I142" i="4" s="1"/>
  <c r="I143" i="4" s="1"/>
  <c r="I144" i="4" s="1"/>
  <c r="I145" i="4" s="1"/>
  <c r="I146" i="4" s="1"/>
  <c r="I147" i="4" s="1"/>
  <c r="I148" i="4" s="1"/>
  <c r="I149" i="4" s="1"/>
  <c r="I150" i="4" s="1"/>
  <c r="I151" i="4" s="1"/>
  <c r="I152" i="4" s="1"/>
  <c r="I153" i="4" s="1"/>
  <c r="I154" i="4" s="1"/>
  <c r="I155" i="4" s="1"/>
  <c r="I156" i="4" s="1"/>
  <c r="I157" i="4" s="1"/>
  <c r="I158" i="4" s="1"/>
  <c r="I159" i="4" s="1"/>
  <c r="I160" i="4" s="1"/>
  <c r="I161" i="4" s="1"/>
  <c r="I162" i="4" s="1"/>
  <c r="I163" i="4" s="1"/>
  <c r="I164" i="4" s="1"/>
  <c r="I165" i="4" s="1"/>
  <c r="I166" i="4" s="1"/>
  <c r="I167" i="4" s="1"/>
  <c r="I168" i="4" s="1"/>
  <c r="I169" i="4" s="1"/>
  <c r="I170" i="4" s="1"/>
  <c r="I171" i="4" s="1"/>
  <c r="I172" i="4" s="1"/>
  <c r="I173" i="4" s="1"/>
  <c r="I174" i="4" s="1"/>
  <c r="I175" i="4" s="1"/>
  <c r="I176" i="4" s="1"/>
  <c r="I177" i="4" s="1"/>
  <c r="I178" i="4" s="1"/>
  <c r="I179" i="4" s="1"/>
  <c r="I180" i="4" s="1"/>
  <c r="I181" i="4" s="1"/>
  <c r="I182" i="4" s="1"/>
  <c r="I183" i="4" s="1"/>
  <c r="I185" i="4" s="1"/>
  <c r="I186" i="4" s="1"/>
  <c r="I187" i="4" s="1"/>
  <c r="I188" i="4" s="1"/>
  <c r="I189" i="4" s="1"/>
  <c r="I190" i="4" s="1"/>
  <c r="I191" i="4" s="1"/>
  <c r="I192" i="4" s="1"/>
  <c r="I193" i="4" s="1"/>
  <c r="I195" i="4" s="1"/>
  <c r="I196" i="4" s="1"/>
  <c r="J23" i="4"/>
  <c r="K134" i="4"/>
  <c r="J134" i="4"/>
  <c r="J119" i="4"/>
  <c r="H82" i="4"/>
  <c r="K83" i="4" s="1"/>
  <c r="K47" i="4"/>
  <c r="K14" i="4"/>
  <c r="H42" i="4"/>
  <c r="K44" i="4" s="1"/>
  <c r="K170" i="4"/>
  <c r="H77" i="4"/>
  <c r="K77" i="4" s="1"/>
  <c r="H151" i="4"/>
  <c r="K152" i="4" s="1"/>
  <c r="K119" i="4"/>
  <c r="K89" i="4"/>
  <c r="K56" i="4"/>
  <c r="K20" i="4"/>
  <c r="H91" i="4"/>
  <c r="K92" i="4" s="1"/>
  <c r="K158" i="4"/>
  <c r="J59" i="4"/>
  <c r="K32" i="4"/>
  <c r="H8" i="4"/>
  <c r="K8" i="4" s="1"/>
  <c r="K140" i="4"/>
  <c r="J89" i="4"/>
  <c r="K59" i="4"/>
  <c r="J53" i="4"/>
  <c r="J182" i="4"/>
  <c r="J137" i="4"/>
  <c r="J131" i="4"/>
  <c r="K125" i="4"/>
  <c r="J86" i="4"/>
  <c r="J38" i="4"/>
  <c r="K29" i="4"/>
  <c r="K86" i="4"/>
  <c r="J107" i="4"/>
  <c r="J164" i="4"/>
  <c r="K131" i="4"/>
  <c r="J116" i="4"/>
  <c r="H35" i="4"/>
  <c r="K35" i="4" s="1"/>
  <c r="K173" i="4"/>
  <c r="K110" i="4"/>
  <c r="K95" i="4"/>
  <c r="K182" i="4"/>
  <c r="K161" i="4"/>
  <c r="K164" i="4"/>
  <c r="K155" i="4"/>
  <c r="K122" i="4"/>
  <c r="K107" i="4"/>
  <c r="J47" i="4"/>
  <c r="J95" i="4"/>
  <c r="J110" i="4"/>
  <c r="H104" i="4"/>
  <c r="K104" i="4" s="1"/>
  <c r="H142" i="4"/>
  <c r="K143" i="4" s="1"/>
  <c r="J176" i="4"/>
  <c r="J41" i="4"/>
  <c r="J29" i="4"/>
  <c r="J122" i="4"/>
  <c r="J128" i="4"/>
  <c r="J155" i="4"/>
  <c r="J189" i="4"/>
  <c r="J98" i="4"/>
  <c r="H177" i="4"/>
  <c r="K179" i="4" s="1"/>
  <c r="H52" i="4"/>
  <c r="K53" i="4" s="1"/>
  <c r="H99" i="4"/>
  <c r="K101" i="4" s="1"/>
  <c r="H166" i="4"/>
  <c r="K167" i="4" s="1"/>
  <c r="H187" i="4"/>
  <c r="I176" i="6"/>
  <c r="G176" i="6"/>
  <c r="J176" i="6" s="1"/>
  <c r="J128" i="6"/>
  <c r="I56" i="6"/>
  <c r="G56" i="6"/>
  <c r="J56" i="6" s="1"/>
  <c r="J71" i="6"/>
  <c r="I119" i="6"/>
  <c r="J134" i="6"/>
  <c r="J98" i="6"/>
  <c r="J173" i="6"/>
  <c r="G141" i="6"/>
  <c r="J143" i="6" s="1"/>
  <c r="I143" i="6"/>
  <c r="I95" i="6"/>
  <c r="G93" i="6"/>
  <c r="I86" i="6"/>
  <c r="G85" i="6"/>
  <c r="J86" i="6" s="1"/>
  <c r="I77" i="6"/>
  <c r="G77" i="6"/>
  <c r="J77" i="6" s="1"/>
  <c r="J53" i="6"/>
  <c r="G45" i="6"/>
  <c r="J47" i="6" s="1"/>
  <c r="I47" i="6"/>
  <c r="I23" i="6"/>
  <c r="G21" i="6"/>
  <c r="J23" i="6" s="1"/>
  <c r="J29" i="6"/>
  <c r="J155" i="6"/>
  <c r="G164" i="6"/>
  <c r="J164" i="6" s="1"/>
  <c r="I164" i="6"/>
  <c r="I140" i="6"/>
  <c r="G140" i="6"/>
  <c r="J140" i="6" s="1"/>
  <c r="I116" i="6"/>
  <c r="G116" i="6"/>
  <c r="J116" i="6" s="1"/>
  <c r="I92" i="6"/>
  <c r="G92" i="6"/>
  <c r="J92" i="6" s="1"/>
  <c r="J68" i="6"/>
  <c r="I149" i="6"/>
  <c r="G101" i="6"/>
  <c r="J101" i="6" s="1"/>
  <c r="I131" i="6"/>
  <c r="G186" i="6"/>
  <c r="J95" i="6"/>
  <c r="G145" i="6"/>
  <c r="J146" i="6" s="1"/>
  <c r="I146" i="6"/>
  <c r="G137" i="6"/>
  <c r="J137" i="6" s="1"/>
  <c r="I137" i="6"/>
  <c r="G121" i="6"/>
  <c r="J122" i="6" s="1"/>
  <c r="I122" i="6"/>
  <c r="I113" i="6"/>
  <c r="G113" i="6"/>
  <c r="J113" i="6" s="1"/>
  <c r="I107" i="6"/>
  <c r="G105" i="6"/>
  <c r="J107" i="6" s="1"/>
  <c r="I83" i="6"/>
  <c r="G81" i="6"/>
  <c r="J83" i="6" s="1"/>
  <c r="G33" i="6"/>
  <c r="J35" i="6" s="1"/>
  <c r="I35" i="6"/>
  <c r="J17" i="6"/>
  <c r="I134" i="6"/>
  <c r="H8" i="6"/>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1" i="6" s="1"/>
  <c r="H182" i="6" s="1"/>
  <c r="H183" i="6" s="1"/>
  <c r="H184" i="6" s="1"/>
  <c r="H185" i="6" s="1"/>
  <c r="H186" i="6" s="1"/>
  <c r="H187" i="6" s="1"/>
  <c r="H188" i="6" s="1"/>
  <c r="H189" i="6" s="1"/>
  <c r="H190" i="6" s="1"/>
  <c r="H191" i="6" s="1"/>
  <c r="H192" i="6" s="1"/>
  <c r="H193" i="6" s="1"/>
  <c r="H195" i="6" s="1"/>
  <c r="H196" i="6" s="1"/>
  <c r="H190" i="4"/>
  <c r="K192" i="4" s="1"/>
  <c r="K189" i="4" l="1"/>
  <c r="J183" i="6"/>
  <c r="J186" i="6"/>
</calcChain>
</file>

<file path=xl/comments1.xml><?xml version="1.0" encoding="utf-8"?>
<comments xmlns="http://schemas.openxmlformats.org/spreadsheetml/2006/main">
  <authors>
    <author>Rich Metzger</author>
  </authors>
  <commentList>
    <comment ref="A14" authorId="0" shapeId="0">
      <text>
        <r>
          <rPr>
            <sz val="9"/>
            <color indexed="81"/>
            <rFont val="Tahoma"/>
            <family val="2"/>
          </rPr>
          <t xml:space="preserve">NQ Active v2 (a) is capped. NQ Active v2 (b) is created to help offset slippage. Some customers move to the (b) version.
</t>
        </r>
      </text>
    </comment>
    <comment ref="G19" authorId="0" shapeId="0">
      <text>
        <r>
          <rPr>
            <sz val="9"/>
            <color indexed="81"/>
            <rFont val="Tahoma"/>
            <family val="2"/>
          </rPr>
          <t>Late August 2016, an email is sent to customers letting them know to consider trading the ESTY Futures (gambler) instead of the NQ Active, primarily due to the recent lack of performance in the NQ and great performance of the ESTY Futures. By end of August, majority of customers have moved to the new suite of algorithms. However, some elect to stay with the NQ Active Trader v2 (a/b).</t>
        </r>
      </text>
    </comment>
  </commentList>
</comments>
</file>

<file path=xl/sharedStrings.xml><?xml version="1.0" encoding="utf-8"?>
<sst xmlns="http://schemas.openxmlformats.org/spreadsheetml/2006/main" count="83" uniqueCount="52">
  <si>
    <t>All Algos Combined  Monthly $ Profit/Loss</t>
  </si>
  <si>
    <t>Hypothetical Acct</t>
  </si>
  <si>
    <t>Quarterly $ Profit/Loss</t>
  </si>
  <si>
    <t>S2 Breakdown</t>
  </si>
  <si>
    <t>P2 Push-Pull</t>
  </si>
  <si>
    <t>Quarterly % Profit/Loss</t>
  </si>
  <si>
    <t>All Algos Combined % Profit/Loss</t>
  </si>
  <si>
    <t>Back-Tested Results  Begin</t>
  </si>
  <si>
    <t>F1 Bull Fire</t>
  </si>
  <si>
    <t>B3 Breakout</t>
  </si>
  <si>
    <t>Options Trades (sCalls &amp; sPuts)</t>
  </si>
  <si>
    <t>www.AlgorithmicTrading.net: S&amp;P Crusher</t>
  </si>
  <si>
    <t>Assumes $30,000 account, trading 1 contract on each algo (6 total)</t>
  </si>
  <si>
    <t>www.AlgorithmicTrading.net: ES Weekly Options</t>
  </si>
  <si>
    <t>www.AlgorithmicTrading.net: The Gambler</t>
  </si>
  <si>
    <t>Assumes $20,000 account, trading 1 contract on each algo (4 total)</t>
  </si>
  <si>
    <t>Assumes $20,000 account, trading 1 contract on each algo (2 total)</t>
  </si>
  <si>
    <t>Non-Compounded, Assumes $6.50/$25 Commission &amp; $12.50 Slippage per Round Trip Trade (all-in) for Simulated Dates</t>
  </si>
  <si>
    <t>Non-Compounded, Assumes $6.50/$25 Commission &amp; $12.50 Slippage per Round Trip Trade (all-in) for Simulated Dates.</t>
  </si>
  <si>
    <t>Non-Compounded, Assumes $6.50 Commission &amp; $12.50 Slippage per Round Trip Trade (all-in) for Simulated Dates.</t>
  </si>
  <si>
    <t>S3 Breakdown (SHORT)</t>
  </si>
  <si>
    <t>As of 11/8/16</t>
  </si>
  <si>
    <t xml:space="preserve">As of 11/8/16 </t>
  </si>
  <si>
    <t>Live Trading Begins (simulated) v1</t>
  </si>
  <si>
    <t>Live Trading Begins (simulated v1 acct results), increased slippage to $25/RT</t>
  </si>
  <si>
    <t>Live Trading Begins (simulated v1 account), increase slippage to $25/RT</t>
  </si>
  <si>
    <t>B2 Breakout (a)</t>
  </si>
  <si>
    <t>O2 Overnight (a)</t>
  </si>
  <si>
    <t>T2 Burst (a)</t>
  </si>
  <si>
    <t>Begin Tracking Live Performance</t>
  </si>
  <si>
    <t>NQ Active v2 (a): Live Performance (after capping), Normalized to 1 Unit Traded</t>
  </si>
  <si>
    <t>NQ Track Ends: Majority of existing customers move to  ESTY Futures Package</t>
  </si>
  <si>
    <t>All Algorithms Simulated Account Trade History: Since Last Optimization (blind/walk-forward)</t>
  </si>
  <si>
    <t>Assumes $6.50/commission and 1 Tick Of Slippage (round-trip/all-in)</t>
  </si>
  <si>
    <t>NQ LEGACY</t>
  </si>
  <si>
    <t>O1 Overnight (NQ)</t>
  </si>
  <si>
    <t>T1 Burst (NQ)</t>
  </si>
  <si>
    <t>B1-Breakout (NQ)</t>
  </si>
  <si>
    <t>TOTAL</t>
  </si>
  <si>
    <t>ES Active Trader (v1 &amp; v2): V2 added pushpull/short algo</t>
  </si>
  <si>
    <t>O1 Overnight (ES)</t>
  </si>
  <si>
    <t>T1 Burst (ES)</t>
  </si>
  <si>
    <t>B2-Breakout (ES)</t>
  </si>
  <si>
    <t>P2 Push-Pull (TY)</t>
  </si>
  <si>
    <t>S2 Breakdown SHORT  (ES)</t>
  </si>
  <si>
    <t>HYPOTHETICAL PERFORMANCE RESULTS HAVE MANY INHERENT LIMITATIONS, SOME OF WHICH ARE DESCRIBED BELOW. NO REPRESENTATION IS BEING MADE THAT ANY ACCOUNT WILL OR IS LIKELY TO ACHIEVE PROFITS OR LOSSES SIMILAR TO THOSE SHOWN; IN FACT, THERE ARE FREQUENTLY SHARP DIFFERENCES BETWEEN HYPOTHETICAL PERFORMANCE RESULTS AND THE ACTUAL RESULTS SUBSEQUENTLY ACHIEVED BY ANY PARTICULAR TRADING PROGRAM. ONE OF THE LIMITATIONS OF HYPOTHETICAL PERFORMANCE RESULTS IS THAT THEY ARE GENERALLY PREPARED WITH THE BENEFIT OF HINDSIGHT. IN ADDITION, HYPOTHETICAL TRADING DOES NOT INVOLVE FINANCIAL RISK, AND NO HYPOTHETICAL TRADING RECORD CAN COMPLETELY ACCOUNT FOR THE IMPACT OF FINANCIAL RISK OF ACTUAL TRADING. FOR EXAMPLE, THE ABILITY TO WITHSTAND LOSSES OR TO ADHERE TO A PARTICULAR TRADING PROGRAM IN SPITE OF TRADING LOSSES ARE MATERIAL POINTS WHICH CAN ALSO ADVERSELY AFFECT ACTUAL TRADING RESULTS. THERE ARE NUMEROUS OTHER FACTORS RELATED TO THE MARKETS IN GENERAL OR TO THE IMPLEMENTATION OF ANY SPECIFIC TRADING PROGRAM WHICH CANNOT BE FULLY ACCOUNTED FOR IN THE PREPARATION OF HYPOTHETICAL PERFORMANCE RESULTS AND ALL WHICH CAN ADVERSELY AFFECT TRADING RESULTS.</t>
  </si>
  <si>
    <t>CFTC RULE 4.41: Results are based on simulated or hypothetical performance results that have certain inherent limitations. Unlike the results shown in an actual performance record, these results do not represent actual trading. Also, because these trades have not actually been executed, these results may have under-or over-compensated for the impact, if any, of certain market factors, such as lack of liquidity. Simulated or hypothetical trading programs in general are also subject to the fact that they are designed with the benefit of hindsight. No representation is being made that any account will or is likely to achieve profits or losses similar to these being shown.</t>
  </si>
  <si>
    <t>NQ LEGACY CUSTOMERS OFFERED NEWER PACKAGES (no cost)</t>
  </si>
  <si>
    <t>ES ACTIVE CUSTOMERS OFFERED NEW PACKAGES (no cost)</t>
  </si>
  <si>
    <t>Switch to Iron Condor Package</t>
  </si>
  <si>
    <t>Switch to Crusher v3 Package</t>
  </si>
  <si>
    <t>Switch to ESTY Futures v2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</si>
</sst>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8" formatCode="&quot;$&quot;#,##0.00_);[Red]\(&quot;$&quot;#,##0.00\)"/>
    <numFmt numFmtId="44" formatCode="_(&quot;$&quot;* #,##0.00_);_(&quot;$&quot;* \(#,##0.00\);_(&quot;$&quot;* &quot;-&quot;??_);_(@_)"/>
    <numFmt numFmtId="164" formatCode="[$-409]mmm\-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20"/>
      <color theme="1"/>
      <name val="Calibri"/>
      <family val="2"/>
      <scheme val="minor"/>
    </font>
    <font>
      <sz val="16"/>
      <color theme="1"/>
      <name val="Calibri"/>
      <family val="2"/>
      <scheme val="minor"/>
    </font>
    <font>
      <sz val="12"/>
      <color theme="1"/>
      <name val="Calibri"/>
      <family val="2"/>
      <scheme val="minor"/>
    </font>
    <font>
      <sz val="11"/>
      <name val="Calibri"/>
      <family val="2"/>
      <scheme val="minor"/>
    </font>
    <font>
      <i/>
      <sz val="11"/>
      <color theme="1"/>
      <name val="Calibri"/>
      <family val="2"/>
      <scheme val="minor"/>
    </font>
    <font>
      <sz val="9"/>
      <color indexed="81"/>
      <name val="Tahoma"/>
      <family val="2"/>
    </font>
    <font>
      <sz val="16"/>
      <color theme="0"/>
      <name val="Calibri"/>
      <family val="2"/>
      <scheme val="minor"/>
    </font>
    <font>
      <sz val="8"/>
      <color theme="0"/>
      <name val="Calibri"/>
      <family val="2"/>
      <scheme val="minor"/>
    </font>
    <font>
      <sz val="8"/>
      <color theme="1"/>
      <name val="Calibri"/>
      <family val="2"/>
      <scheme val="minor"/>
    </font>
    <font>
      <sz val="8"/>
      <name val="Calibri"/>
      <family val="2"/>
      <scheme val="minor"/>
    </font>
    <font>
      <u/>
      <sz val="11"/>
      <color theme="1"/>
      <name val="Calibri"/>
      <family val="2"/>
      <scheme val="minor"/>
    </font>
    <font>
      <sz val="10"/>
      <color theme="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45688"/>
        <bgColor indexed="64"/>
      </patternFill>
    </fill>
    <fill>
      <patternFill patternType="solid">
        <fgColor theme="8" tint="-0.499984740745262"/>
        <bgColor indexed="64"/>
      </patternFill>
    </fill>
    <fill>
      <patternFill patternType="solid">
        <fgColor theme="1" tint="0.249977111117893"/>
        <bgColor indexed="64"/>
      </patternFill>
    </fill>
  </fills>
  <borders count="20">
    <border>
      <left/>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0" fillId="2" borderId="0" xfId="0" applyFill="1"/>
    <xf numFmtId="0" fontId="4" fillId="2" borderId="0" xfId="0" applyFont="1" applyFill="1" applyAlignment="1">
      <alignment horizontal="centerContinuous"/>
    </xf>
    <xf numFmtId="0" fontId="5" fillId="2" borderId="0" xfId="0" applyFont="1" applyFill="1" applyAlignment="1">
      <alignment horizontal="centerContinuous"/>
    </xf>
    <xf numFmtId="0" fontId="6" fillId="2" borderId="0" xfId="0" applyFont="1" applyFill="1" applyAlignment="1">
      <alignment horizontal="centerContinuous"/>
    </xf>
    <xf numFmtId="0" fontId="0" fillId="2" borderId="0" xfId="0"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wrapText="1"/>
    </xf>
    <xf numFmtId="14" fontId="0" fillId="4" borderId="5" xfId="0" applyNumberFormat="1" applyFill="1" applyBorder="1"/>
    <xf numFmtId="6" fontId="0" fillId="2" borderId="6" xfId="0" applyNumberFormat="1" applyFill="1" applyBorder="1"/>
    <xf numFmtId="14" fontId="0" fillId="4" borderId="8" xfId="0" applyNumberFormat="1" applyFill="1" applyBorder="1"/>
    <xf numFmtId="6" fontId="0" fillId="2" borderId="9" xfId="0" applyNumberFormat="1" applyFill="1" applyBorder="1"/>
    <xf numFmtId="6" fontId="0" fillId="2" borderId="0" xfId="0" applyNumberFormat="1" applyFill="1" applyBorder="1"/>
    <xf numFmtId="14" fontId="0" fillId="4" borderId="11" xfId="0" applyNumberFormat="1" applyFill="1" applyBorder="1"/>
    <xf numFmtId="6" fontId="0" fillId="2" borderId="0" xfId="1" applyNumberFormat="1" applyFont="1" applyFill="1" applyBorder="1" applyAlignment="1">
      <alignment horizontal="right" vertical="center"/>
    </xf>
    <xf numFmtId="6" fontId="0" fillId="2" borderId="0" xfId="0" applyNumberFormat="1" applyFill="1" applyBorder="1" applyAlignment="1">
      <alignment horizontal="right"/>
    </xf>
    <xf numFmtId="6" fontId="0" fillId="2" borderId="6" xfId="0" applyNumberFormat="1" applyFill="1" applyBorder="1" applyAlignment="1">
      <alignment horizontal="right"/>
    </xf>
    <xf numFmtId="6" fontId="0" fillId="2" borderId="9" xfId="0" applyNumberFormat="1" applyFill="1" applyBorder="1" applyAlignment="1">
      <alignment horizontal="right"/>
    </xf>
    <xf numFmtId="6" fontId="0" fillId="0" borderId="0" xfId="0" applyNumberFormat="1"/>
    <xf numFmtId="0" fontId="0" fillId="0" borderId="0" xfId="0" applyAlignment="1">
      <alignment horizontal="center" vertical="center" wrapText="1"/>
    </xf>
    <xf numFmtId="0" fontId="0" fillId="5" borderId="0" xfId="0" applyFill="1" applyBorder="1"/>
    <xf numFmtId="6" fontId="0" fillId="5" borderId="0" xfId="0" applyNumberFormat="1" applyFill="1" applyBorder="1"/>
    <xf numFmtId="0" fontId="0" fillId="5" borderId="6" xfId="0" applyFill="1" applyBorder="1"/>
    <xf numFmtId="6" fontId="0" fillId="5" borderId="9" xfId="0" applyNumberFormat="1" applyFill="1" applyBorder="1"/>
    <xf numFmtId="6" fontId="0" fillId="5" borderId="6" xfId="0" applyNumberFormat="1" applyFill="1" applyBorder="1" applyAlignment="1">
      <alignment horizontal="right"/>
    </xf>
    <xf numFmtId="6" fontId="0" fillId="5" borderId="0" xfId="0" applyNumberFormat="1" applyFill="1" applyBorder="1" applyAlignment="1">
      <alignment horizontal="right"/>
    </xf>
    <xf numFmtId="0" fontId="0" fillId="0" borderId="0" xfId="0" applyBorder="1"/>
    <xf numFmtId="6" fontId="0" fillId="8" borderId="0" xfId="0" applyNumberFormat="1" applyFill="1" applyBorder="1"/>
    <xf numFmtId="10" fontId="0" fillId="8" borderId="0" xfId="2" applyNumberFormat="1" applyFont="1" applyFill="1" applyBorder="1"/>
    <xf numFmtId="6" fontId="0" fillId="2" borderId="0" xfId="2" applyNumberFormat="1" applyFont="1" applyFill="1" applyBorder="1"/>
    <xf numFmtId="6" fontId="0" fillId="8" borderId="6" xfId="0" applyNumberFormat="1" applyFill="1" applyBorder="1"/>
    <xf numFmtId="10" fontId="7" fillId="6" borderId="7" xfId="2" applyNumberFormat="1" applyFont="1" applyFill="1" applyBorder="1"/>
    <xf numFmtId="10" fontId="7" fillId="6" borderId="13" xfId="2" applyNumberFormat="1" applyFont="1" applyFill="1" applyBorder="1"/>
    <xf numFmtId="6" fontId="0" fillId="8" borderId="9" xfId="0" applyNumberFormat="1" applyFill="1" applyBorder="1"/>
    <xf numFmtId="10" fontId="7" fillId="6" borderId="10" xfId="2" applyNumberFormat="1" applyFont="1" applyFill="1" applyBorder="1"/>
    <xf numFmtId="6" fontId="0" fillId="2" borderId="9" xfId="2" applyNumberFormat="1" applyFont="1" applyFill="1" applyBorder="1"/>
    <xf numFmtId="10" fontId="0" fillId="8" borderId="6" xfId="2" applyNumberFormat="1" applyFont="1" applyFill="1" applyBorder="1"/>
    <xf numFmtId="6" fontId="0" fillId="2" borderId="6" xfId="2" applyNumberFormat="1" applyFont="1" applyFill="1" applyBorder="1"/>
    <xf numFmtId="10" fontId="0" fillId="8" borderId="9" xfId="2" applyNumberFormat="1" applyFont="1" applyFill="1" applyBorder="1"/>
    <xf numFmtId="6" fontId="0" fillId="2" borderId="5" xfId="2" applyNumberFormat="1" applyFont="1" applyFill="1" applyBorder="1"/>
    <xf numFmtId="6" fontId="0" fillId="2" borderId="11" xfId="2" applyNumberFormat="1" applyFont="1" applyFill="1" applyBorder="1"/>
    <xf numFmtId="6" fontId="0" fillId="5" borderId="6" xfId="0" applyNumberFormat="1" applyFill="1" applyBorder="1" applyAlignment="1">
      <alignment horizontal="right" vertical="center"/>
    </xf>
    <xf numFmtId="6" fontId="0" fillId="2" borderId="8" xfId="2" applyNumberFormat="1" applyFont="1" applyFill="1" applyBorder="1"/>
    <xf numFmtId="6" fontId="0" fillId="2" borderId="12" xfId="0" applyNumberFormat="1" applyFill="1" applyBorder="1" applyAlignment="1">
      <alignment horizontal="right"/>
    </xf>
    <xf numFmtId="6" fontId="0" fillId="2" borderId="14" xfId="0" applyNumberFormat="1" applyFill="1" applyBorder="1" applyAlignment="1">
      <alignment horizontal="right"/>
    </xf>
    <xf numFmtId="6" fontId="0" fillId="2" borderId="18" xfId="0" applyNumberFormat="1" applyFill="1" applyBorder="1" applyAlignment="1">
      <alignment horizontal="right"/>
    </xf>
    <xf numFmtId="6" fontId="0" fillId="2" borderId="18" xfId="0" applyNumberFormat="1" applyFill="1" applyBorder="1"/>
    <xf numFmtId="6" fontId="0" fillId="2" borderId="12" xfId="0" applyNumberFormat="1" applyFill="1" applyBorder="1"/>
    <xf numFmtId="6" fontId="0" fillId="2" borderId="14" xfId="0" applyNumberFormat="1" applyFill="1" applyBorder="1"/>
    <xf numFmtId="6" fontId="0" fillId="2" borderId="12" xfId="1" applyNumberFormat="1" applyFont="1" applyFill="1" applyBorder="1" applyAlignment="1">
      <alignment horizontal="right" vertical="center"/>
    </xf>
    <xf numFmtId="6" fontId="0" fillId="5" borderId="17" xfId="0" applyNumberFormat="1" applyFill="1" applyBorder="1" applyAlignment="1">
      <alignment horizontal="right" vertical="center"/>
    </xf>
    <xf numFmtId="6" fontId="0" fillId="2" borderId="0" xfId="0" applyNumberFormat="1" applyFill="1" applyBorder="1" applyAlignment="1">
      <alignment horizontal="right" vertical="center"/>
    </xf>
    <xf numFmtId="0" fontId="8" fillId="2" borderId="0" xfId="0" applyNumberFormat="1" applyFont="1" applyFill="1" applyBorder="1" applyAlignment="1">
      <alignment horizontal="center" vertical="center"/>
    </xf>
    <xf numFmtId="0" fontId="8" fillId="2" borderId="0" xfId="0" applyNumberFormat="1" applyFont="1" applyFill="1" applyBorder="1" applyAlignment="1">
      <alignment horizontal="left" vertical="center"/>
    </xf>
    <xf numFmtId="6" fontId="0" fillId="2" borderId="0" xfId="0" applyNumberFormat="1" applyFill="1"/>
    <xf numFmtId="10" fontId="8" fillId="2" borderId="0" xfId="2" applyNumberFormat="1" applyFont="1" applyFill="1" applyBorder="1" applyAlignment="1">
      <alignment horizontal="center" vertical="center"/>
    </xf>
    <xf numFmtId="10" fontId="0" fillId="2" borderId="0" xfId="0" applyNumberFormat="1" applyFill="1"/>
    <xf numFmtId="44" fontId="8" fillId="2" borderId="0" xfId="1" applyFont="1" applyFill="1" applyBorder="1" applyAlignment="1">
      <alignment horizontal="center" vertical="center"/>
    </xf>
    <xf numFmtId="8" fontId="8" fillId="2" borderId="0" xfId="0" applyNumberFormat="1" applyFont="1" applyFill="1" applyBorder="1" applyAlignment="1">
      <alignment horizontal="center" vertical="center"/>
    </xf>
    <xf numFmtId="0" fontId="0" fillId="0" borderId="0" xfId="0"/>
    <xf numFmtId="6" fontId="0" fillId="0" borderId="0" xfId="0" applyNumberFormat="1"/>
    <xf numFmtId="8" fontId="0" fillId="0" borderId="0" xfId="0" applyNumberFormat="1"/>
    <xf numFmtId="44" fontId="0" fillId="0" borderId="0" xfId="1" applyFont="1"/>
    <xf numFmtId="164" fontId="0" fillId="4" borderId="5" xfId="0" applyNumberFormat="1" applyFill="1" applyBorder="1"/>
    <xf numFmtId="164" fontId="0" fillId="4" borderId="8" xfId="0" applyNumberFormat="1" applyFill="1" applyBorder="1"/>
    <xf numFmtId="164" fontId="0" fillId="4" borderId="11" xfId="0" applyNumberFormat="1" applyFill="1" applyBorder="1"/>
    <xf numFmtId="164" fontId="0" fillId="4" borderId="0" xfId="0" applyNumberFormat="1" applyFill="1" applyBorder="1"/>
    <xf numFmtId="0" fontId="8" fillId="2" borderId="0" xfId="0" applyNumberFormat="1" applyFont="1" applyFill="1" applyBorder="1" applyAlignment="1">
      <alignment horizontal="center" vertical="center"/>
    </xf>
    <xf numFmtId="6" fontId="0" fillId="5" borderId="0" xfId="0" applyNumberFormat="1" applyFill="1" applyBorder="1" applyAlignment="1">
      <alignment horizontal="right" vertical="center"/>
    </xf>
    <xf numFmtId="0" fontId="0" fillId="2" borderId="0" xfId="0" applyFill="1" applyBorder="1"/>
    <xf numFmtId="10" fontId="0" fillId="8" borderId="6" xfId="2" applyNumberFormat="1" applyFont="1" applyFill="1" applyBorder="1" applyAlignment="1">
      <alignment horizontal="right"/>
    </xf>
    <xf numFmtId="10" fontId="0" fillId="8" borderId="0" xfId="2" applyNumberFormat="1" applyFont="1" applyFill="1" applyBorder="1" applyAlignment="1">
      <alignment horizontal="right"/>
    </xf>
    <xf numFmtId="10" fontId="0" fillId="8" borderId="9" xfId="2" applyNumberFormat="1" applyFont="1" applyFill="1" applyBorder="1" applyAlignment="1">
      <alignment horizontal="right"/>
    </xf>
    <xf numFmtId="6" fontId="0" fillId="10" borderId="14" xfId="0" applyNumberFormat="1" applyFill="1" applyBorder="1"/>
    <xf numFmtId="6" fontId="0" fillId="10" borderId="12" xfId="0" applyNumberFormat="1" applyFill="1" applyBorder="1"/>
    <xf numFmtId="6" fontId="0" fillId="10" borderId="18" xfId="0" applyNumberFormat="1" applyFill="1" applyBorder="1" applyAlignment="1">
      <alignment horizontal="right"/>
    </xf>
    <xf numFmtId="6" fontId="0" fillId="10" borderId="12" xfId="0" applyNumberFormat="1" applyFill="1" applyBorder="1" applyAlignment="1">
      <alignment horizontal="right"/>
    </xf>
    <xf numFmtId="6" fontId="0" fillId="10" borderId="14" xfId="0" applyNumberFormat="1" applyFill="1" applyBorder="1" applyAlignment="1">
      <alignment horizontal="right"/>
    </xf>
    <xf numFmtId="6" fontId="0" fillId="10" borderId="12" xfId="1" applyNumberFormat="1" applyFont="1" applyFill="1" applyBorder="1" applyAlignment="1">
      <alignment horizontal="right" vertical="center"/>
    </xf>
    <xf numFmtId="6" fontId="2" fillId="10" borderId="18" xfId="1" applyNumberFormat="1" applyFont="1" applyFill="1" applyBorder="1" applyAlignment="1">
      <alignment horizontal="right" vertical="center"/>
    </xf>
    <xf numFmtId="6" fontId="7" fillId="10" borderId="18" xfId="1" applyNumberFormat="1" applyFont="1" applyFill="1" applyBorder="1" applyAlignment="1">
      <alignment horizontal="right" vertical="center"/>
    </xf>
    <xf numFmtId="6" fontId="0" fillId="10" borderId="0" xfId="0" applyNumberFormat="1" applyFill="1" applyAlignment="1">
      <alignment horizontal="right"/>
    </xf>
    <xf numFmtId="6" fontId="0" fillId="10" borderId="18" xfId="0" applyNumberFormat="1" applyFill="1" applyBorder="1" applyAlignment="1">
      <alignment horizontal="right" vertical="center"/>
    </xf>
    <xf numFmtId="6" fontId="0" fillId="10" borderId="12" xfId="0" applyNumberFormat="1" applyFill="1" applyBorder="1" applyAlignment="1">
      <alignment horizontal="right" vertical="center"/>
    </xf>
    <xf numFmtId="6" fontId="0" fillId="10" borderId="14" xfId="0" applyNumberFormat="1" applyFill="1" applyBorder="1" applyAlignment="1">
      <alignment horizontal="right" vertical="center"/>
    </xf>
    <xf numFmtId="6" fontId="0" fillId="10" borderId="6" xfId="0" applyNumberFormat="1" applyFill="1" applyBorder="1"/>
    <xf numFmtId="6" fontId="2" fillId="10" borderId="6" xfId="1" applyNumberFormat="1" applyFont="1" applyFill="1" applyBorder="1" applyAlignment="1">
      <alignment horizontal="right" vertical="center"/>
    </xf>
    <xf numFmtId="6" fontId="0" fillId="10" borderId="0" xfId="0" applyNumberFormat="1" applyFill="1" applyBorder="1"/>
    <xf numFmtId="6" fontId="0" fillId="10" borderId="0" xfId="0" applyNumberFormat="1" applyFill="1" applyBorder="1" applyAlignment="1">
      <alignment horizontal="right"/>
    </xf>
    <xf numFmtId="6" fontId="7" fillId="10" borderId="6" xfId="1" applyNumberFormat="1" applyFont="1" applyFill="1" applyBorder="1" applyAlignment="1">
      <alignment horizontal="right" vertical="center"/>
    </xf>
    <xf numFmtId="6" fontId="0" fillId="10" borderId="6" xfId="0" applyNumberFormat="1" applyFill="1" applyBorder="1" applyAlignment="1">
      <alignment horizontal="right"/>
    </xf>
    <xf numFmtId="6" fontId="0" fillId="10" borderId="9" xfId="0" applyNumberFormat="1" applyFill="1" applyBorder="1" applyAlignment="1">
      <alignment horizontal="right"/>
    </xf>
    <xf numFmtId="6" fontId="0" fillId="10" borderId="6" xfId="0" applyNumberFormat="1" applyFill="1" applyBorder="1" applyAlignment="1">
      <alignment horizontal="right" vertical="center"/>
    </xf>
    <xf numFmtId="6" fontId="0" fillId="10" borderId="0" xfId="0" applyNumberFormat="1" applyFill="1" applyBorder="1" applyAlignment="1">
      <alignment horizontal="right" vertical="center"/>
    </xf>
    <xf numFmtId="6" fontId="0" fillId="10" borderId="9" xfId="0" applyNumberFormat="1" applyFill="1" applyBorder="1" applyAlignment="1">
      <alignment horizontal="right" vertical="center"/>
    </xf>
    <xf numFmtId="10" fontId="0" fillId="0" borderId="0" xfId="0" applyNumberFormat="1"/>
    <xf numFmtId="10" fontId="0" fillId="11" borderId="0" xfId="0" applyNumberFormat="1" applyFill="1"/>
    <xf numFmtId="6" fontId="0" fillId="6" borderId="0" xfId="0" applyNumberFormat="1" applyFill="1" applyBorder="1" applyAlignment="1">
      <alignment horizontal="right"/>
    </xf>
    <xf numFmtId="6" fontId="0" fillId="6" borderId="9" xfId="0" applyNumberFormat="1" applyFill="1" applyBorder="1" applyAlignment="1">
      <alignment horizontal="right"/>
    </xf>
    <xf numFmtId="6" fontId="0" fillId="6" borderId="6" xfId="0" applyNumberFormat="1" applyFill="1" applyBorder="1" applyAlignment="1">
      <alignment horizontal="right"/>
    </xf>
    <xf numFmtId="6" fontId="0" fillId="6" borderId="0" xfId="0" applyNumberFormat="1" applyFill="1" applyAlignment="1">
      <alignment horizontal="right"/>
    </xf>
    <xf numFmtId="6" fontId="0" fillId="6" borderId="6" xfId="0" applyNumberFormat="1" applyFill="1" applyBorder="1" applyAlignment="1">
      <alignment horizontal="right" vertical="center"/>
    </xf>
    <xf numFmtId="10" fontId="7" fillId="5" borderId="13" xfId="2" applyNumberFormat="1" applyFont="1" applyFill="1" applyBorder="1"/>
    <xf numFmtId="10" fontId="7" fillId="5" borderId="10" xfId="2" applyNumberFormat="1" applyFont="1" applyFill="1" applyBorder="1"/>
    <xf numFmtId="10" fontId="7" fillId="5" borderId="7" xfId="2" applyNumberFormat="1" applyFont="1" applyFill="1" applyBorder="1"/>
    <xf numFmtId="10" fontId="7" fillId="5" borderId="19" xfId="2" applyNumberFormat="1" applyFont="1" applyFill="1" applyBorder="1"/>
    <xf numFmtId="6" fontId="0" fillId="6" borderId="0" xfId="0" applyNumberFormat="1" applyFill="1" applyBorder="1" applyAlignment="1">
      <alignment horizontal="right" vertical="center"/>
    </xf>
    <xf numFmtId="6" fontId="0" fillId="6" borderId="9" xfId="0" applyNumberFormat="1" applyFill="1" applyBorder="1"/>
    <xf numFmtId="6" fontId="2" fillId="6" borderId="18" xfId="1" applyNumberFormat="1" applyFont="1" applyFill="1" applyBorder="1" applyAlignment="1">
      <alignment horizontal="right" vertical="center"/>
    </xf>
    <xf numFmtId="6" fontId="0" fillId="6" borderId="6" xfId="0" applyNumberFormat="1" applyFill="1" applyBorder="1"/>
    <xf numFmtId="6" fontId="2" fillId="6" borderId="6" xfId="1" applyNumberFormat="1" applyFont="1" applyFill="1" applyBorder="1" applyAlignment="1">
      <alignment horizontal="right" vertical="center"/>
    </xf>
    <xf numFmtId="6" fontId="0" fillId="6" borderId="12" xfId="0" applyNumberFormat="1" applyFill="1" applyBorder="1" applyAlignment="1">
      <alignment horizontal="right"/>
    </xf>
    <xf numFmtId="6" fontId="0" fillId="6" borderId="0" xfId="0" applyNumberFormat="1" applyFill="1" applyBorder="1"/>
    <xf numFmtId="6" fontId="7" fillId="6" borderId="18" xfId="1" applyNumberFormat="1" applyFont="1" applyFill="1" applyBorder="1" applyAlignment="1">
      <alignment horizontal="right" vertical="center"/>
    </xf>
    <xf numFmtId="6" fontId="7" fillId="6" borderId="6" xfId="1" applyNumberFormat="1" applyFont="1" applyFill="1" applyBorder="1" applyAlignment="1">
      <alignment horizontal="right" vertical="center"/>
    </xf>
    <xf numFmtId="6" fontId="0" fillId="6" borderId="14" xfId="0" applyNumberFormat="1" applyFill="1" applyBorder="1" applyAlignment="1">
      <alignment horizontal="right"/>
    </xf>
    <xf numFmtId="6" fontId="0" fillId="6" borderId="18" xfId="0" applyNumberFormat="1" applyFill="1" applyBorder="1" applyAlignment="1">
      <alignment horizontal="right"/>
    </xf>
    <xf numFmtId="6" fontId="0" fillId="6" borderId="18" xfId="0" applyNumberFormat="1" applyFill="1" applyBorder="1" applyAlignment="1">
      <alignment horizontal="right" vertical="center"/>
    </xf>
    <xf numFmtId="6" fontId="0" fillId="6" borderId="12" xfId="0" applyNumberFormat="1" applyFill="1" applyBorder="1" applyAlignment="1">
      <alignment horizontal="right" vertical="center"/>
    </xf>
    <xf numFmtId="6" fontId="0" fillId="6" borderId="14" xfId="0" applyNumberFormat="1" applyFill="1" applyBorder="1" applyAlignment="1">
      <alignment horizontal="right" vertical="center"/>
    </xf>
    <xf numFmtId="6" fontId="0" fillId="6" borderId="9" xfId="0" applyNumberFormat="1" applyFill="1" applyBorder="1" applyAlignment="1">
      <alignment horizontal="right" vertical="center"/>
    </xf>
    <xf numFmtId="0" fontId="0" fillId="12" borderId="0" xfId="0" applyFill="1"/>
    <xf numFmtId="14" fontId="0" fillId="8" borderId="0" xfId="0" applyNumberFormat="1" applyFill="1" applyBorder="1"/>
    <xf numFmtId="6" fontId="0" fillId="4" borderId="15" xfId="0" applyNumberFormat="1" applyFill="1" applyBorder="1" applyAlignment="1">
      <alignment horizontal="right"/>
    </xf>
    <xf numFmtId="6" fontId="0" fillId="4" borderId="8" xfId="0" applyNumberFormat="1" applyFill="1" applyBorder="1" applyAlignment="1">
      <alignment horizontal="right"/>
    </xf>
    <xf numFmtId="6" fontId="0" fillId="4" borderId="5" xfId="0" applyNumberFormat="1" applyFill="1" applyBorder="1" applyAlignment="1">
      <alignment horizontal="right"/>
    </xf>
    <xf numFmtId="6" fontId="2" fillId="4" borderId="8" xfId="0" applyNumberFormat="1" applyFont="1" applyFill="1" applyBorder="1" applyAlignment="1">
      <alignment horizontal="right"/>
    </xf>
    <xf numFmtId="6" fontId="0" fillId="4" borderId="5" xfId="0" applyNumberFormat="1" applyFill="1" applyBorder="1" applyAlignment="1">
      <alignment horizontal="right" vertical="center"/>
    </xf>
    <xf numFmtId="6" fontId="7" fillId="4" borderId="8" xfId="0" applyNumberFormat="1" applyFont="1" applyFill="1" applyBorder="1" applyAlignment="1">
      <alignment horizontal="right"/>
    </xf>
    <xf numFmtId="164" fontId="0" fillId="2" borderId="0" xfId="0" applyNumberFormat="1" applyFill="1" applyBorder="1"/>
    <xf numFmtId="0" fontId="0" fillId="2" borderId="0" xfId="0" applyFill="1" applyBorder="1" applyAlignment="1">
      <alignment horizontal="center" vertical="center"/>
    </xf>
    <xf numFmtId="6" fontId="0" fillId="2" borderId="0" xfId="0" applyNumberFormat="1" applyFont="1" applyFill="1" applyBorder="1" applyAlignment="1">
      <alignment horizontal="right"/>
    </xf>
    <xf numFmtId="164" fontId="0" fillId="4" borderId="12" xfId="0" applyNumberFormat="1" applyFill="1" applyBorder="1"/>
    <xf numFmtId="6" fontId="7" fillId="4" borderId="11" xfId="0" applyNumberFormat="1" applyFont="1" applyFill="1" applyBorder="1" applyAlignment="1">
      <alignment horizontal="right"/>
    </xf>
    <xf numFmtId="6" fontId="0" fillId="4" borderId="8" xfId="0" applyNumberFormat="1" applyFont="1" applyFill="1" applyBorder="1" applyAlignment="1">
      <alignment horizontal="right"/>
    </xf>
    <xf numFmtId="6" fontId="0" fillId="4" borderId="11" xfId="0" applyNumberFormat="1" applyFont="1" applyFill="1" applyBorder="1" applyAlignment="1">
      <alignment horizontal="right"/>
    </xf>
    <xf numFmtId="0" fontId="5" fillId="2" borderId="0" xfId="0" applyFont="1" applyFill="1" applyBorder="1" applyAlignment="1"/>
    <xf numFmtId="0" fontId="4" fillId="2" borderId="0" xfId="0" applyFont="1" applyFill="1" applyBorder="1" applyAlignment="1">
      <alignment horizontal="centerContinuous"/>
    </xf>
    <xf numFmtId="0" fontId="6" fillId="2" borderId="0" xfId="0" applyFont="1" applyFill="1" applyBorder="1" applyAlignment="1">
      <alignment horizontal="centerContinuous"/>
    </xf>
    <xf numFmtId="0" fontId="10" fillId="2" borderId="0" xfId="0" applyFont="1" applyFill="1" applyBorder="1" applyAlignment="1">
      <alignment horizontal="center"/>
    </xf>
    <xf numFmtId="0" fontId="6" fillId="2" borderId="0" xfId="0" applyFont="1" applyFill="1" applyBorder="1" applyAlignment="1">
      <alignment horizontal="centerContinuous" vertical="center"/>
    </xf>
    <xf numFmtId="0" fontId="11" fillId="9" borderId="16" xfId="0" applyFont="1" applyFill="1" applyBorder="1" applyAlignment="1">
      <alignment horizontal="center" vertical="center"/>
    </xf>
    <xf numFmtId="0" fontId="12" fillId="2" borderId="16" xfId="0" applyFont="1" applyFill="1" applyBorder="1" applyAlignment="1">
      <alignment horizontal="center" vertical="center"/>
    </xf>
    <xf numFmtId="0" fontId="11" fillId="9" borderId="15" xfId="0" applyFont="1" applyFill="1" applyBorder="1" applyAlignment="1">
      <alignment horizontal="center" vertical="center"/>
    </xf>
    <xf numFmtId="0" fontId="13" fillId="4" borderId="19" xfId="0" applyFont="1" applyFill="1" applyBorder="1" applyAlignment="1">
      <alignment horizontal="center" vertical="center"/>
    </xf>
    <xf numFmtId="0" fontId="13" fillId="2" borderId="0" xfId="0" applyFont="1" applyFill="1" applyBorder="1" applyAlignment="1">
      <alignment horizontal="center" vertical="center"/>
    </xf>
    <xf numFmtId="0" fontId="6" fillId="2" borderId="0" xfId="0" applyFont="1" applyFill="1" applyBorder="1" applyAlignment="1">
      <alignment vertical="center"/>
    </xf>
    <xf numFmtId="5" fontId="12" fillId="2" borderId="5" xfId="0" applyNumberFormat="1" applyFont="1" applyFill="1" applyBorder="1" applyAlignment="1">
      <alignment horizontal="center"/>
    </xf>
    <xf numFmtId="5" fontId="12" fillId="4" borderId="5" xfId="0" applyNumberFormat="1" applyFont="1" applyFill="1" applyBorder="1" applyAlignment="1">
      <alignment horizontal="center"/>
    </xf>
    <xf numFmtId="5" fontId="12" fillId="2" borderId="0" xfId="0" applyNumberFormat="1" applyFont="1" applyFill="1" applyBorder="1" applyAlignment="1">
      <alignment horizontal="center"/>
    </xf>
    <xf numFmtId="5" fontId="12" fillId="2" borderId="8" xfId="0" applyNumberFormat="1" applyFont="1" applyFill="1" applyBorder="1" applyAlignment="1">
      <alignment horizontal="center"/>
    </xf>
    <xf numFmtId="5" fontId="12" fillId="2" borderId="12" xfId="0" applyNumberFormat="1" applyFont="1" applyFill="1" applyBorder="1" applyAlignment="1">
      <alignment horizontal="center"/>
    </xf>
    <xf numFmtId="5" fontId="12" fillId="4" borderId="8" xfId="0" applyNumberFormat="1" applyFont="1" applyFill="1" applyBorder="1" applyAlignment="1">
      <alignment horizontal="center"/>
    </xf>
    <xf numFmtId="0" fontId="11" fillId="9" borderId="17" xfId="0" applyFont="1" applyFill="1" applyBorder="1" applyAlignment="1">
      <alignment horizontal="center" vertical="center"/>
    </xf>
    <xf numFmtId="0" fontId="13" fillId="2" borderId="19" xfId="0" applyFont="1" applyFill="1" applyBorder="1" applyAlignment="1">
      <alignment horizontal="center" vertical="center"/>
    </xf>
    <xf numFmtId="0" fontId="11" fillId="9" borderId="5" xfId="0" applyFont="1" applyFill="1" applyBorder="1" applyAlignment="1">
      <alignment horizontal="center" vertical="center"/>
    </xf>
    <xf numFmtId="14" fontId="12" fillId="4" borderId="0" xfId="0" applyNumberFormat="1" applyFont="1" applyFill="1" applyBorder="1"/>
    <xf numFmtId="5" fontId="12" fillId="2" borderId="7" xfId="0" applyNumberFormat="1" applyFont="1" applyFill="1" applyBorder="1" applyAlignment="1">
      <alignment horizontal="center" vertical="center"/>
    </xf>
    <xf numFmtId="5" fontId="12" fillId="2" borderId="0" xfId="0" applyNumberFormat="1" applyFont="1" applyFill="1" applyBorder="1" applyAlignment="1">
      <alignment horizontal="center" vertical="center"/>
    </xf>
    <xf numFmtId="5" fontId="12" fillId="2" borderId="5" xfId="0" applyNumberFormat="1" applyFont="1" applyFill="1" applyBorder="1" applyAlignment="1">
      <alignment horizontal="center" vertical="center"/>
    </xf>
    <xf numFmtId="5" fontId="0" fillId="2" borderId="18" xfId="0" applyNumberFormat="1" applyFill="1" applyBorder="1"/>
    <xf numFmtId="5" fontId="12" fillId="4" borderId="13" xfId="0" applyNumberFormat="1" applyFont="1" applyFill="1" applyBorder="1" applyAlignment="1">
      <alignment horizontal="center"/>
    </xf>
    <xf numFmtId="5" fontId="12" fillId="2" borderId="13" xfId="0" applyNumberFormat="1" applyFont="1" applyFill="1" applyBorder="1" applyAlignment="1">
      <alignment horizontal="center" vertical="center"/>
    </xf>
    <xf numFmtId="5" fontId="12" fillId="2" borderId="8" xfId="0" applyNumberFormat="1" applyFont="1" applyFill="1" applyBorder="1" applyAlignment="1">
      <alignment horizontal="center" vertical="center"/>
    </xf>
    <xf numFmtId="5" fontId="0" fillId="2" borderId="12" xfId="0" applyNumberFormat="1" applyFill="1" applyBorder="1"/>
    <xf numFmtId="5" fontId="12" fillId="2" borderId="13" xfId="0" applyNumberFormat="1" applyFont="1" applyFill="1" applyBorder="1" applyAlignment="1">
      <alignment horizontal="center"/>
    </xf>
    <xf numFmtId="5" fontId="13" fillId="2" borderId="8" xfId="0" applyNumberFormat="1" applyFont="1" applyFill="1" applyBorder="1" applyAlignment="1">
      <alignment horizontal="center"/>
    </xf>
    <xf numFmtId="5" fontId="13" fillId="2" borderId="12" xfId="0" applyNumberFormat="1" applyFont="1" applyFill="1" applyBorder="1" applyAlignment="1">
      <alignment horizontal="center"/>
    </xf>
    <xf numFmtId="5" fontId="13" fillId="2" borderId="13" xfId="0" applyNumberFormat="1" applyFont="1" applyFill="1" applyBorder="1" applyAlignment="1">
      <alignment horizontal="center"/>
    </xf>
    <xf numFmtId="5" fontId="13" fillId="2" borderId="0" xfId="0" applyNumberFormat="1" applyFont="1" applyFill="1" applyBorder="1" applyAlignment="1">
      <alignment horizontal="center" vertical="center"/>
    </xf>
    <xf numFmtId="5" fontId="13" fillId="2" borderId="8" xfId="1" applyNumberFormat="1" applyFont="1" applyFill="1" applyBorder="1" applyAlignment="1">
      <alignment horizontal="center" vertical="center"/>
    </xf>
    <xf numFmtId="5" fontId="13" fillId="2" borderId="12" xfId="1" applyNumberFormat="1" applyFont="1" applyFill="1" applyBorder="1" applyAlignment="1">
      <alignment horizontal="center" vertical="center"/>
    </xf>
    <xf numFmtId="5" fontId="13" fillId="2" borderId="13" xfId="1" applyNumberFormat="1" applyFont="1" applyFill="1" applyBorder="1" applyAlignment="1">
      <alignment horizontal="center" vertical="center"/>
    </xf>
    <xf numFmtId="5" fontId="13" fillId="2" borderId="0" xfId="1" applyNumberFormat="1" applyFont="1" applyFill="1" applyBorder="1" applyAlignment="1">
      <alignment horizontal="center" vertical="center"/>
    </xf>
    <xf numFmtId="6" fontId="0" fillId="0" borderId="0" xfId="0" applyNumberFormat="1" applyFill="1" applyBorder="1"/>
    <xf numFmtId="6" fontId="14" fillId="0" borderId="0" xfId="0" applyNumberFormat="1" applyFont="1" applyFill="1" applyBorder="1" applyAlignment="1">
      <alignment horizontal="center"/>
    </xf>
    <xf numFmtId="8" fontId="0" fillId="0" borderId="0" xfId="0" applyNumberFormat="1" applyFill="1" applyBorder="1"/>
    <xf numFmtId="14" fontId="12" fillId="4" borderId="18" xfId="0" applyNumberFormat="1" applyFont="1" applyFill="1" applyBorder="1"/>
    <xf numFmtId="14" fontId="12" fillId="4" borderId="12" xfId="0" applyNumberFormat="1" applyFont="1" applyFill="1" applyBorder="1"/>
    <xf numFmtId="0" fontId="3" fillId="7" borderId="0" xfId="0" applyFont="1" applyFill="1" applyBorder="1" applyAlignment="1">
      <alignment horizontal="center" vertical="center" wrapText="1"/>
    </xf>
    <xf numFmtId="14" fontId="3" fillId="14" borderId="0" xfId="0" applyNumberFormat="1" applyFont="1" applyFill="1" applyBorder="1" applyAlignment="1">
      <alignment horizontal="center" vertical="center" wrapText="1"/>
    </xf>
    <xf numFmtId="14" fontId="3" fillId="2" borderId="0" xfId="0" applyNumberFormat="1" applyFont="1" applyFill="1" applyBorder="1" applyAlignment="1">
      <alignment horizontal="center"/>
    </xf>
    <xf numFmtId="14" fontId="15" fillId="2" borderId="0" xfId="0" applyNumberFormat="1" applyFont="1" applyFill="1" applyBorder="1" applyAlignment="1">
      <alignment horizontal="center"/>
    </xf>
    <xf numFmtId="14" fontId="3" fillId="14" borderId="0" xfId="0" applyNumberFormat="1" applyFont="1" applyFill="1" applyBorder="1" applyAlignment="1">
      <alignment horizontal="center" vertical="center" wrapText="1"/>
    </xf>
    <xf numFmtId="0" fontId="3" fillId="7" borderId="0" xfId="0" applyFont="1" applyFill="1" applyBorder="1" applyAlignment="1">
      <alignment horizontal="center" vertical="center" wrapText="1"/>
    </xf>
    <xf numFmtId="0" fontId="6" fillId="2" borderId="0" xfId="0" applyFont="1" applyFill="1" applyBorder="1" applyAlignment="1">
      <alignment horizontal="left"/>
    </xf>
    <xf numFmtId="0" fontId="10" fillId="13" borderId="9" xfId="0" applyFont="1" applyFill="1" applyBorder="1" applyAlignment="1">
      <alignment horizontal="center"/>
    </xf>
    <xf numFmtId="14" fontId="3" fillId="9" borderId="0" xfId="0" applyNumberFormat="1" applyFont="1" applyFill="1" applyBorder="1" applyAlignment="1">
      <alignment horizontal="center"/>
    </xf>
    <xf numFmtId="0" fontId="3" fillId="9" borderId="9" xfId="0" applyFont="1" applyFill="1" applyBorder="1" applyAlignment="1">
      <alignment horizontal="center"/>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9" xfId="0" applyFont="1" applyFill="1" applyBorder="1" applyAlignment="1">
      <alignment horizontal="center" vertical="center" wrapText="1"/>
    </xf>
    <xf numFmtId="6" fontId="0" fillId="2" borderId="17" xfId="0" applyNumberFormat="1" applyFill="1" applyBorder="1" applyAlignment="1">
      <alignment horizontal="center" vertical="center"/>
    </xf>
    <xf numFmtId="0" fontId="0" fillId="0" borderId="17" xfId="0" applyBorder="1" applyAlignment="1">
      <alignment horizontal="center" vertical="center"/>
    </xf>
    <xf numFmtId="6" fontId="0" fillId="8" borderId="14" xfId="0" applyNumberFormat="1" applyFill="1" applyBorder="1" applyAlignment="1">
      <alignment horizontal="center" vertical="center"/>
    </xf>
    <xf numFmtId="6" fontId="0" fillId="8" borderId="9" xfId="0" applyNumberFormat="1" applyFill="1" applyBorder="1" applyAlignment="1">
      <alignment horizontal="center" vertical="center"/>
    </xf>
    <xf numFmtId="6" fontId="0" fillId="8" borderId="10" xfId="0" applyNumberFormat="1" applyFill="1" applyBorder="1" applyAlignment="1">
      <alignment horizontal="center" vertical="center"/>
    </xf>
    <xf numFmtId="6" fontId="0" fillId="2" borderId="6" xfId="0" applyNumberFormat="1" applyFill="1" applyBorder="1" applyAlignment="1">
      <alignment horizontal="center" vertical="center"/>
    </xf>
    <xf numFmtId="0" fontId="0" fillId="0" borderId="6" xfId="0" applyBorder="1" applyAlignment="1">
      <alignment horizontal="center" vertical="center"/>
    </xf>
    <xf numFmtId="6" fontId="0" fillId="2" borderId="0" xfId="0" applyNumberFormat="1" applyFill="1" applyBorder="1" applyAlignment="1">
      <alignment horizontal="center" vertical="center"/>
    </xf>
    <xf numFmtId="0" fontId="0" fillId="0" borderId="0" xfId="0" applyBorder="1" applyAlignment="1">
      <alignment horizontal="center" vertical="center"/>
    </xf>
    <xf numFmtId="6" fontId="0" fillId="2" borderId="9" xfId="0" applyNumberFormat="1" applyFill="1" applyBorder="1" applyAlignment="1">
      <alignment horizontal="center" vertical="center"/>
    </xf>
    <xf numFmtId="0" fontId="0" fillId="0" borderId="9" xfId="0" applyBorder="1" applyAlignment="1">
      <alignment horizontal="center" vertical="center"/>
    </xf>
    <xf numFmtId="6" fontId="0" fillId="2" borderId="18" xfId="0" applyNumberFormat="1" applyFill="1" applyBorder="1" applyAlignment="1">
      <alignment horizontal="center" vertical="center"/>
    </xf>
    <xf numFmtId="6" fontId="0" fillId="2" borderId="12" xfId="0" applyNumberFormat="1" applyFill="1" applyBorder="1" applyAlignment="1">
      <alignment horizontal="center" vertical="center"/>
    </xf>
    <xf numFmtId="0" fontId="0" fillId="2" borderId="0" xfId="0" applyFill="1" applyBorder="1" applyAlignment="1">
      <alignment horizontal="center" vertical="center"/>
    </xf>
    <xf numFmtId="6" fontId="0" fillId="8" borderId="18" xfId="0" applyNumberFormat="1" applyFill="1" applyBorder="1" applyAlignment="1">
      <alignment horizontal="center" vertical="center"/>
    </xf>
    <xf numFmtId="6" fontId="0" fillId="8" borderId="6" xfId="0" applyNumberFormat="1" applyFill="1" applyBorder="1" applyAlignment="1">
      <alignment horizontal="center" vertical="center"/>
    </xf>
    <xf numFmtId="6" fontId="0" fillId="8" borderId="7" xfId="0" applyNumberFormat="1" applyFill="1" applyBorder="1" applyAlignment="1">
      <alignment horizontal="center" vertical="center"/>
    </xf>
    <xf numFmtId="6" fontId="0" fillId="8" borderId="12" xfId="0" applyNumberFormat="1" applyFill="1" applyBorder="1" applyAlignment="1">
      <alignment horizontal="center" vertical="center"/>
    </xf>
    <xf numFmtId="6" fontId="0" fillId="8" borderId="0" xfId="0" applyNumberFormat="1" applyFill="1" applyBorder="1" applyAlignment="1">
      <alignment horizontal="center" vertical="center"/>
    </xf>
    <xf numFmtId="6" fontId="0" fillId="8" borderId="13" xfId="0" applyNumberFormat="1" applyFill="1" applyBorder="1" applyAlignment="1">
      <alignment horizontal="center" vertical="center"/>
    </xf>
    <xf numFmtId="6" fontId="3" fillId="9" borderId="14" xfId="0" applyNumberFormat="1" applyFont="1" applyFill="1" applyBorder="1" applyAlignment="1">
      <alignment horizontal="center" vertical="center"/>
    </xf>
    <xf numFmtId="6" fontId="3" fillId="9" borderId="9" xfId="0" applyNumberFormat="1" applyFont="1" applyFill="1" applyBorder="1" applyAlignment="1">
      <alignment horizontal="center" vertical="center"/>
    </xf>
    <xf numFmtId="6" fontId="3" fillId="9" borderId="10" xfId="0" applyNumberFormat="1" applyFont="1" applyFill="1" applyBorder="1" applyAlignment="1">
      <alignment horizontal="center" vertical="center"/>
    </xf>
    <xf numFmtId="6" fontId="3" fillId="7" borderId="9" xfId="0" applyNumberFormat="1" applyFont="1" applyFill="1" applyBorder="1" applyAlignment="1">
      <alignment horizontal="center"/>
    </xf>
    <xf numFmtId="14" fontId="15" fillId="9" borderId="0" xfId="0" applyNumberFormat="1" applyFont="1" applyFill="1" applyBorder="1" applyAlignment="1">
      <alignment horizontal="center"/>
    </xf>
    <xf numFmtId="14" fontId="3" fillId="7" borderId="12" xfId="0" applyNumberFormat="1" applyFont="1" applyFill="1" applyBorder="1" applyAlignment="1">
      <alignment horizontal="center"/>
    </xf>
    <xf numFmtId="14" fontId="3" fillId="7" borderId="0" xfId="0" applyNumberFormat="1" applyFont="1" applyFill="1" applyBorder="1" applyAlignment="1">
      <alignment horizontal="center"/>
    </xf>
    <xf numFmtId="14" fontId="3" fillId="7" borderId="13" xfId="0" applyNumberFormat="1" applyFont="1" applyFill="1" applyBorder="1" applyAlignment="1">
      <alignment horizontal="center"/>
    </xf>
    <xf numFmtId="0" fontId="8" fillId="2" borderId="0" xfId="0" applyNumberFormat="1" applyFont="1" applyFill="1" applyBorder="1" applyAlignment="1">
      <alignment horizontal="center" vertical="center"/>
    </xf>
    <xf numFmtId="0" fontId="8" fillId="2" borderId="6" xfId="0"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345688"/>
      <color rgb="FF171165"/>
      <color rgb="FF00B0F0"/>
      <color rgb="FF2F0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7"/>
  <sheetViews>
    <sheetView workbookViewId="0">
      <selection activeCell="H12" sqref="H12"/>
    </sheetView>
  </sheetViews>
  <sheetFormatPr defaultColWidth="8.85546875" defaultRowHeight="15" x14ac:dyDescent="0.25"/>
  <cols>
    <col min="1" max="1" width="11.28515625" style="29" customWidth="1"/>
    <col min="2" max="2" width="16" style="29" customWidth="1"/>
    <col min="3" max="3" width="16.42578125" style="29" customWidth="1"/>
    <col min="4" max="5" width="18.140625" style="29" customWidth="1"/>
    <col min="6" max="6" width="18.140625" style="72" customWidth="1"/>
    <col min="7" max="16384" width="8.85546875" style="29"/>
  </cols>
  <sheetData>
    <row r="1" spans="1:6" s="72" customFormat="1" ht="21" x14ac:dyDescent="0.35">
      <c r="B1" s="139" t="s">
        <v>32</v>
      </c>
      <c r="C1" s="139"/>
      <c r="D1" s="139"/>
      <c r="E1" s="139"/>
      <c r="F1" s="139"/>
    </row>
    <row r="2" spans="1:6" s="72" customFormat="1" ht="26.25" x14ac:dyDescent="0.4">
      <c r="A2" s="140"/>
      <c r="B2" s="188" t="s">
        <v>33</v>
      </c>
      <c r="C2" s="188"/>
      <c r="D2" s="188"/>
      <c r="E2" s="188"/>
      <c r="F2" s="188"/>
    </row>
    <row r="3" spans="1:6" s="72" customFormat="1" ht="21.75" thickBot="1" x14ac:dyDescent="0.4">
      <c r="A3" s="141"/>
      <c r="B3" s="189" t="s">
        <v>34</v>
      </c>
      <c r="C3" s="189"/>
      <c r="D3" s="189"/>
      <c r="E3" s="189"/>
      <c r="F3" s="142"/>
    </row>
    <row r="4" spans="1:6" s="149" customFormat="1" ht="16.5" thickBot="1" x14ac:dyDescent="0.3">
      <c r="A4" s="143"/>
      <c r="B4" s="144" t="s">
        <v>35</v>
      </c>
      <c r="C4" s="145" t="s">
        <v>36</v>
      </c>
      <c r="D4" s="146" t="s">
        <v>37</v>
      </c>
      <c r="E4" s="147" t="s">
        <v>38</v>
      </c>
      <c r="F4" s="148"/>
    </row>
    <row r="5" spans="1:6" x14ac:dyDescent="0.25">
      <c r="A5" s="180">
        <v>41699</v>
      </c>
      <c r="B5" s="150">
        <v>1289</v>
      </c>
      <c r="C5" s="150">
        <v>-334</v>
      </c>
      <c r="D5" s="150">
        <v>-1165</v>
      </c>
      <c r="E5" s="151">
        <f>B5+C5+D5</f>
        <v>-210</v>
      </c>
      <c r="F5" s="152"/>
    </row>
    <row r="6" spans="1:6" x14ac:dyDescent="0.25">
      <c r="A6" s="181">
        <v>41730</v>
      </c>
      <c r="B6" s="153">
        <v>0</v>
      </c>
      <c r="C6" s="153">
        <v>547</v>
      </c>
      <c r="D6" s="153">
        <v>334</v>
      </c>
      <c r="E6" s="155">
        <f>B6+C6+D6</f>
        <v>881</v>
      </c>
      <c r="F6" s="152"/>
    </row>
    <row r="7" spans="1:6" x14ac:dyDescent="0.25">
      <c r="A7" s="181">
        <v>41760</v>
      </c>
      <c r="B7" s="153">
        <v>-555</v>
      </c>
      <c r="C7" s="153">
        <v>2144</v>
      </c>
      <c r="D7" s="153">
        <v>759</v>
      </c>
      <c r="E7" s="155">
        <f t="shared" ref="E7:E16" si="0">B7+C7+D7</f>
        <v>2348</v>
      </c>
      <c r="F7" s="152"/>
    </row>
    <row r="8" spans="1:6" x14ac:dyDescent="0.25">
      <c r="A8" s="181">
        <v>41791</v>
      </c>
      <c r="B8" s="153">
        <v>724</v>
      </c>
      <c r="C8" s="153">
        <v>704</v>
      </c>
      <c r="D8" s="153">
        <v>-114</v>
      </c>
      <c r="E8" s="155">
        <f t="shared" si="0"/>
        <v>1314</v>
      </c>
      <c r="F8" s="152"/>
    </row>
    <row r="9" spans="1:6" x14ac:dyDescent="0.25">
      <c r="A9" s="181">
        <v>41821</v>
      </c>
      <c r="B9" s="153">
        <v>245</v>
      </c>
      <c r="C9" s="153">
        <v>1051</v>
      </c>
      <c r="D9" s="153">
        <v>214</v>
      </c>
      <c r="E9" s="155">
        <f t="shared" si="0"/>
        <v>1510</v>
      </c>
      <c r="F9" s="152"/>
    </row>
    <row r="10" spans="1:6" x14ac:dyDescent="0.25">
      <c r="A10" s="181">
        <v>41852</v>
      </c>
      <c r="B10" s="153">
        <v>2416</v>
      </c>
      <c r="C10" s="153">
        <v>1167</v>
      </c>
      <c r="D10" s="153">
        <v>514</v>
      </c>
      <c r="E10" s="155">
        <f t="shared" si="0"/>
        <v>4097</v>
      </c>
      <c r="F10" s="152"/>
    </row>
    <row r="11" spans="1:6" x14ac:dyDescent="0.25">
      <c r="A11" s="181">
        <v>41883</v>
      </c>
      <c r="B11" s="153">
        <v>-540</v>
      </c>
      <c r="C11" s="153">
        <v>-1013</v>
      </c>
      <c r="D11" s="153">
        <v>-496</v>
      </c>
      <c r="E11" s="155">
        <f t="shared" si="0"/>
        <v>-2049</v>
      </c>
      <c r="F11" s="152"/>
    </row>
    <row r="12" spans="1:6" x14ac:dyDescent="0.25">
      <c r="A12" s="181">
        <v>41913</v>
      </c>
      <c r="B12" s="153">
        <v>50</v>
      </c>
      <c r="C12" s="153">
        <v>293</v>
      </c>
      <c r="D12" s="153">
        <v>2457</v>
      </c>
      <c r="E12" s="155">
        <f t="shared" si="0"/>
        <v>2800</v>
      </c>
      <c r="F12" s="152"/>
    </row>
    <row r="13" spans="1:6" x14ac:dyDescent="0.25">
      <c r="A13" s="181">
        <v>41944</v>
      </c>
      <c r="B13" s="153">
        <v>2138</v>
      </c>
      <c r="C13" s="153">
        <v>2986</v>
      </c>
      <c r="D13" s="153">
        <v>523</v>
      </c>
      <c r="E13" s="155">
        <f t="shared" si="0"/>
        <v>5647</v>
      </c>
      <c r="F13" s="152"/>
    </row>
    <row r="14" spans="1:6" x14ac:dyDescent="0.25">
      <c r="A14" s="181">
        <v>41974</v>
      </c>
      <c r="B14" s="153">
        <v>-984</v>
      </c>
      <c r="C14" s="153">
        <v>-4864</v>
      </c>
      <c r="D14" s="153">
        <v>828</v>
      </c>
      <c r="E14" s="155">
        <f t="shared" si="0"/>
        <v>-5020</v>
      </c>
      <c r="F14" s="152"/>
    </row>
    <row r="15" spans="1:6" x14ac:dyDescent="0.25">
      <c r="A15" s="181">
        <v>42005</v>
      </c>
      <c r="B15" s="153">
        <v>-371</v>
      </c>
      <c r="C15" s="153">
        <v>-922</v>
      </c>
      <c r="D15" s="153">
        <v>-46</v>
      </c>
      <c r="E15" s="155">
        <f t="shared" si="0"/>
        <v>-1339</v>
      </c>
      <c r="F15" s="152"/>
    </row>
    <row r="16" spans="1:6" x14ac:dyDescent="0.25">
      <c r="A16" s="181">
        <v>42036</v>
      </c>
      <c r="B16" s="153">
        <v>924</v>
      </c>
      <c r="C16" s="153">
        <v>754</v>
      </c>
      <c r="D16" s="153">
        <v>-286</v>
      </c>
      <c r="E16" s="155">
        <f t="shared" si="0"/>
        <v>1392</v>
      </c>
      <c r="F16" s="152"/>
    </row>
    <row r="17" spans="1:6" s="72" customFormat="1" x14ac:dyDescent="0.25">
      <c r="A17" s="190" t="s">
        <v>47</v>
      </c>
      <c r="B17" s="190"/>
      <c r="C17" s="190"/>
      <c r="D17" s="190"/>
      <c r="E17" s="190"/>
      <c r="F17" s="54"/>
    </row>
    <row r="18" spans="1:6" s="72" customFormat="1" x14ac:dyDescent="0.25">
      <c r="A18" s="184"/>
      <c r="B18" s="184"/>
      <c r="C18" s="184"/>
      <c r="D18" s="184"/>
      <c r="E18" s="184"/>
      <c r="F18" s="54"/>
    </row>
    <row r="19" spans="1:6" ht="15" customHeight="1" x14ac:dyDescent="0.25">
      <c r="A19" s="186" t="s">
        <v>46</v>
      </c>
      <c r="B19" s="186"/>
      <c r="C19" s="186"/>
      <c r="D19" s="186"/>
      <c r="E19" s="186"/>
      <c r="F19" s="186"/>
    </row>
    <row r="20" spans="1:6" x14ac:dyDescent="0.25">
      <c r="A20" s="186"/>
      <c r="B20" s="186"/>
      <c r="C20" s="186"/>
      <c r="D20" s="186"/>
      <c r="E20" s="186"/>
      <c r="F20" s="186"/>
    </row>
    <row r="21" spans="1:6" ht="82.5" customHeight="1" x14ac:dyDescent="0.25">
      <c r="A21" s="186"/>
      <c r="B21" s="186"/>
      <c r="C21" s="186"/>
      <c r="D21" s="186"/>
      <c r="E21" s="186"/>
      <c r="F21" s="186"/>
    </row>
    <row r="22" spans="1:6" x14ac:dyDescent="0.25">
      <c r="A22" s="187" t="s">
        <v>45</v>
      </c>
      <c r="B22" s="187"/>
      <c r="C22" s="187"/>
      <c r="D22" s="187"/>
      <c r="E22" s="187"/>
      <c r="F22" s="187"/>
    </row>
    <row r="23" spans="1:6" x14ac:dyDescent="0.25">
      <c r="A23" s="187"/>
      <c r="B23" s="187"/>
      <c r="C23" s="187"/>
      <c r="D23" s="187"/>
      <c r="E23" s="187"/>
      <c r="F23" s="187"/>
    </row>
    <row r="24" spans="1:6" x14ac:dyDescent="0.25">
      <c r="A24" s="187"/>
      <c r="B24" s="187"/>
      <c r="C24" s="187"/>
      <c r="D24" s="187"/>
      <c r="E24" s="187"/>
      <c r="F24" s="187"/>
    </row>
    <row r="25" spans="1:6" x14ac:dyDescent="0.25">
      <c r="A25" s="187"/>
      <c r="B25" s="187"/>
      <c r="C25" s="187"/>
      <c r="D25" s="187"/>
      <c r="E25" s="187"/>
      <c r="F25" s="187"/>
    </row>
    <row r="26" spans="1:6" x14ac:dyDescent="0.25">
      <c r="A26" s="187"/>
      <c r="B26" s="187"/>
      <c r="C26" s="187"/>
      <c r="D26" s="187"/>
      <c r="E26" s="187"/>
      <c r="F26" s="187"/>
    </row>
    <row r="27" spans="1:6" ht="124.5" customHeight="1" x14ac:dyDescent="0.25">
      <c r="A27" s="187"/>
      <c r="B27" s="187"/>
      <c r="C27" s="187"/>
      <c r="D27" s="187"/>
      <c r="E27" s="187"/>
      <c r="F27" s="187"/>
    </row>
  </sheetData>
  <mergeCells count="5">
    <mergeCell ref="A19:F21"/>
    <mergeCell ref="A22:F27"/>
    <mergeCell ref="B2:F2"/>
    <mergeCell ref="B3:E3"/>
    <mergeCell ref="A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30"/>
  <sheetViews>
    <sheetView tabSelected="1" workbookViewId="0">
      <selection activeCell="H19" sqref="H19"/>
    </sheetView>
  </sheetViews>
  <sheetFormatPr defaultRowHeight="15" x14ac:dyDescent="0.25"/>
  <cols>
    <col min="1" max="1" width="9.140625" style="62"/>
    <col min="2" max="2" width="10.140625" style="62" customWidth="1"/>
    <col min="3" max="3" width="13.85546875" style="62" customWidth="1"/>
    <col min="4" max="4" width="12.85546875" style="62" customWidth="1"/>
    <col min="5" max="5" width="13.5703125" style="62" customWidth="1"/>
    <col min="6" max="6" width="12.85546875" style="62" customWidth="1"/>
    <col min="7" max="7" width="15.28515625" style="62" customWidth="1"/>
    <col min="8" max="16384" width="9.140625" style="62"/>
  </cols>
  <sheetData>
    <row r="1" spans="1:10" x14ac:dyDescent="0.25">
      <c r="A1" s="1"/>
      <c r="B1" s="1"/>
      <c r="C1" s="1"/>
      <c r="D1" s="1"/>
      <c r="E1" s="1"/>
      <c r="F1" s="1"/>
      <c r="G1" s="1"/>
      <c r="H1" s="1"/>
    </row>
    <row r="2" spans="1:10" ht="15.75" thickBot="1" x14ac:dyDescent="0.3">
      <c r="B2" s="191" t="s">
        <v>30</v>
      </c>
      <c r="C2" s="191"/>
      <c r="D2" s="191"/>
      <c r="E2" s="191"/>
      <c r="F2" s="191"/>
      <c r="G2" s="191"/>
      <c r="H2" s="1"/>
      <c r="I2" s="1"/>
      <c r="J2" s="1"/>
    </row>
    <row r="3" spans="1:10" ht="60.75" thickBot="1" x14ac:dyDescent="0.3">
      <c r="A3" s="5"/>
      <c r="B3" s="6" t="s">
        <v>26</v>
      </c>
      <c r="C3" s="7" t="s">
        <v>27</v>
      </c>
      <c r="D3" s="8" t="s">
        <v>28</v>
      </c>
      <c r="E3" s="7" t="s">
        <v>3</v>
      </c>
      <c r="F3" s="8" t="s">
        <v>4</v>
      </c>
      <c r="G3" s="7" t="s">
        <v>0</v>
      </c>
      <c r="H3" s="1"/>
      <c r="I3" s="1"/>
      <c r="J3" s="1"/>
    </row>
    <row r="4" spans="1:10" ht="15.75" thickBot="1" x14ac:dyDescent="0.3">
      <c r="A4" s="5"/>
      <c r="B4" s="192" t="s">
        <v>29</v>
      </c>
      <c r="C4" s="193"/>
      <c r="D4" s="193"/>
      <c r="E4" s="193"/>
      <c r="F4" s="193"/>
      <c r="G4" s="194"/>
      <c r="H4" s="1"/>
      <c r="I4" s="1"/>
      <c r="J4" s="1"/>
    </row>
    <row r="5" spans="1:10" ht="15.75" thickBot="1" x14ac:dyDescent="0.3">
      <c r="A5" s="66">
        <v>42156</v>
      </c>
      <c r="B5" s="195">
        <v>54</v>
      </c>
      <c r="C5" s="196"/>
      <c r="D5" s="196"/>
      <c r="E5" s="196"/>
      <c r="F5" s="196"/>
      <c r="G5" s="126">
        <f t="shared" ref="G5:G8" si="0">F5+E5+D5+C5+B5</f>
        <v>54</v>
      </c>
      <c r="H5" s="1"/>
      <c r="I5" s="1"/>
      <c r="J5" s="1"/>
    </row>
    <row r="6" spans="1:10" x14ac:dyDescent="0.25">
      <c r="A6" s="67">
        <v>42186</v>
      </c>
      <c r="B6" s="200">
        <v>1223</v>
      </c>
      <c r="C6" s="201"/>
      <c r="D6" s="201"/>
      <c r="E6" s="201"/>
      <c r="F6" s="201"/>
      <c r="G6" s="127">
        <f t="shared" si="0"/>
        <v>1223</v>
      </c>
      <c r="H6" s="1"/>
      <c r="I6" s="1"/>
      <c r="J6" s="1"/>
    </row>
    <row r="7" spans="1:10" x14ac:dyDescent="0.25">
      <c r="A7" s="67">
        <v>42217</v>
      </c>
      <c r="B7" s="202">
        <v>1684</v>
      </c>
      <c r="C7" s="203"/>
      <c r="D7" s="203"/>
      <c r="E7" s="203"/>
      <c r="F7" s="203"/>
      <c r="G7" s="127">
        <f t="shared" si="0"/>
        <v>1684</v>
      </c>
      <c r="H7" s="1"/>
      <c r="I7" s="1"/>
      <c r="J7" s="1"/>
    </row>
    <row r="8" spans="1:10" ht="15.75" thickBot="1" x14ac:dyDescent="0.3">
      <c r="A8" s="67">
        <v>42248</v>
      </c>
      <c r="B8" s="204">
        <v>2179</v>
      </c>
      <c r="C8" s="205"/>
      <c r="D8" s="205"/>
      <c r="E8" s="205"/>
      <c r="F8" s="205"/>
      <c r="G8" s="127">
        <f t="shared" si="0"/>
        <v>2179</v>
      </c>
      <c r="H8" s="1"/>
      <c r="I8" s="1"/>
      <c r="J8" s="1"/>
    </row>
    <row r="9" spans="1:10" x14ac:dyDescent="0.25">
      <c r="A9" s="67">
        <f>A8+30</f>
        <v>42278</v>
      </c>
      <c r="B9" s="200">
        <v>1205</v>
      </c>
      <c r="C9" s="201"/>
      <c r="D9" s="201"/>
      <c r="E9" s="201"/>
      <c r="F9" s="201"/>
      <c r="G9" s="128">
        <f>F9+E9+D9+C9+B9</f>
        <v>1205</v>
      </c>
      <c r="H9" s="1"/>
      <c r="I9" s="1"/>
      <c r="J9" s="1"/>
    </row>
    <row r="10" spans="1:10" x14ac:dyDescent="0.25">
      <c r="A10" s="67">
        <v>42309</v>
      </c>
      <c r="B10" s="202">
        <v>-569</v>
      </c>
      <c r="C10" s="203"/>
      <c r="D10" s="203"/>
      <c r="E10" s="203"/>
      <c r="F10" s="203"/>
      <c r="G10" s="129">
        <f t="shared" ref="G10:G12" si="1">F10+E10+D10+C10+B10</f>
        <v>-569</v>
      </c>
      <c r="H10" s="1"/>
      <c r="I10" s="1"/>
      <c r="J10" s="1"/>
    </row>
    <row r="11" spans="1:10" ht="15.75" thickBot="1" x14ac:dyDescent="0.3">
      <c r="A11" s="67">
        <f>A10+30</f>
        <v>42339</v>
      </c>
      <c r="B11" s="202">
        <v>-2682</v>
      </c>
      <c r="C11" s="203"/>
      <c r="D11" s="203"/>
      <c r="E11" s="203"/>
      <c r="F11" s="203"/>
      <c r="G11" s="129">
        <f t="shared" si="1"/>
        <v>-2682</v>
      </c>
      <c r="H11" s="1"/>
      <c r="I11" s="1"/>
      <c r="J11" s="1"/>
    </row>
    <row r="12" spans="1:10" x14ac:dyDescent="0.25">
      <c r="A12" s="135">
        <f>A11+31</f>
        <v>42370</v>
      </c>
      <c r="B12" s="206">
        <v>2233</v>
      </c>
      <c r="C12" s="201"/>
      <c r="D12" s="201"/>
      <c r="E12" s="201"/>
      <c r="F12" s="201"/>
      <c r="G12" s="130">
        <f t="shared" si="1"/>
        <v>2233</v>
      </c>
      <c r="H12" s="1"/>
      <c r="I12" s="1"/>
      <c r="J12" s="1"/>
    </row>
    <row r="13" spans="1:10" x14ac:dyDescent="0.25">
      <c r="A13" s="135">
        <v>42401</v>
      </c>
      <c r="B13" s="207">
        <v>2666</v>
      </c>
      <c r="C13" s="208"/>
      <c r="D13" s="208"/>
      <c r="E13" s="208"/>
      <c r="F13" s="208"/>
      <c r="G13" s="131">
        <f>F13+E13+D13+C13+B13</f>
        <v>2666</v>
      </c>
      <c r="H13" s="1"/>
      <c r="I13" s="1"/>
      <c r="J13" s="1"/>
    </row>
    <row r="14" spans="1:10" ht="15.75" thickBot="1" x14ac:dyDescent="0.3">
      <c r="A14" s="135">
        <v>42430</v>
      </c>
      <c r="B14" s="197">
        <v>-590</v>
      </c>
      <c r="C14" s="198"/>
      <c r="D14" s="198"/>
      <c r="E14" s="198"/>
      <c r="F14" s="199"/>
      <c r="G14" s="136">
        <f>F14+E14+D14+C14+B14</f>
        <v>-590</v>
      </c>
      <c r="H14" s="1"/>
      <c r="I14" s="1"/>
      <c r="J14" s="1"/>
    </row>
    <row r="15" spans="1:10" x14ac:dyDescent="0.25">
      <c r="A15" s="67">
        <v>42461</v>
      </c>
      <c r="B15" s="209">
        <v>-3027</v>
      </c>
      <c r="C15" s="210"/>
      <c r="D15" s="210"/>
      <c r="E15" s="210"/>
      <c r="F15" s="211"/>
      <c r="G15" s="127">
        <f>F15+E15+D15+C15+B15</f>
        <v>-3027</v>
      </c>
      <c r="H15" s="1"/>
      <c r="I15" s="1"/>
      <c r="J15" s="1"/>
    </row>
    <row r="16" spans="1:10" x14ac:dyDescent="0.25">
      <c r="A16" s="67">
        <v>42491</v>
      </c>
      <c r="B16" s="212">
        <v>1225</v>
      </c>
      <c r="C16" s="213"/>
      <c r="D16" s="213"/>
      <c r="E16" s="213"/>
      <c r="F16" s="214"/>
      <c r="G16" s="137">
        <f t="shared" ref="G16:G17" si="2">F16+E16+D16+C16+B16</f>
        <v>1225</v>
      </c>
      <c r="H16" s="1"/>
      <c r="I16" s="1"/>
      <c r="J16" s="1"/>
    </row>
    <row r="17" spans="1:10" ht="15.75" thickBot="1" x14ac:dyDescent="0.3">
      <c r="A17" s="68">
        <v>42522</v>
      </c>
      <c r="B17" s="197">
        <v>-1455</v>
      </c>
      <c r="C17" s="198"/>
      <c r="D17" s="198"/>
      <c r="E17" s="198"/>
      <c r="F17" s="199"/>
      <c r="G17" s="138">
        <f t="shared" si="2"/>
        <v>-1455</v>
      </c>
      <c r="H17" s="1"/>
      <c r="I17" s="1"/>
      <c r="J17" s="1"/>
    </row>
    <row r="18" spans="1:10" x14ac:dyDescent="0.25">
      <c r="A18" s="67">
        <v>42552</v>
      </c>
      <c r="B18" s="209">
        <v>574</v>
      </c>
      <c r="C18" s="210"/>
      <c r="D18" s="210"/>
      <c r="E18" s="210"/>
      <c r="F18" s="211"/>
      <c r="G18" s="128">
        <f>F18+E18+D18+C18+B18</f>
        <v>574</v>
      </c>
      <c r="H18" s="1"/>
      <c r="I18" s="1"/>
      <c r="J18" s="1"/>
    </row>
    <row r="19" spans="1:10" x14ac:dyDescent="0.25">
      <c r="A19" s="67">
        <v>42583</v>
      </c>
      <c r="B19" s="212">
        <v>-3526</v>
      </c>
      <c r="C19" s="213"/>
      <c r="D19" s="213"/>
      <c r="E19" s="213"/>
      <c r="F19" s="214"/>
      <c r="G19" s="137">
        <f>F19+E19+D19+C19+B19</f>
        <v>-3526</v>
      </c>
      <c r="H19" s="1"/>
      <c r="I19" s="1"/>
      <c r="J19" s="1"/>
    </row>
    <row r="20" spans="1:10" ht="15.75" thickBot="1" x14ac:dyDescent="0.3">
      <c r="A20" s="68"/>
      <c r="B20" s="215" t="s">
        <v>31</v>
      </c>
      <c r="C20" s="216"/>
      <c r="D20" s="216"/>
      <c r="E20" s="216"/>
      <c r="F20" s="216"/>
      <c r="G20" s="217"/>
      <c r="H20" s="1"/>
      <c r="I20" s="1"/>
      <c r="J20" s="1"/>
    </row>
    <row r="21" spans="1:10" x14ac:dyDescent="0.25">
      <c r="A21" s="132"/>
      <c r="B21" s="200"/>
      <c r="C21" s="200"/>
      <c r="D21" s="200"/>
      <c r="E21" s="200"/>
      <c r="F21" s="133"/>
      <c r="G21" s="134"/>
      <c r="H21" s="1"/>
      <c r="I21" s="1"/>
      <c r="J21" s="1"/>
    </row>
    <row r="22" spans="1:10" s="29" customFormat="1" ht="81" customHeight="1" x14ac:dyDescent="0.25">
      <c r="A22" s="186" t="s">
        <v>46</v>
      </c>
      <c r="B22" s="186"/>
      <c r="C22" s="186"/>
      <c r="D22" s="186"/>
      <c r="E22" s="186"/>
      <c r="F22" s="186"/>
    </row>
    <row r="23" spans="1:10" s="29" customFormat="1" ht="76.5" customHeight="1" x14ac:dyDescent="0.25">
      <c r="A23" s="186"/>
      <c r="B23" s="186"/>
      <c r="C23" s="186"/>
      <c r="D23" s="186"/>
      <c r="E23" s="186"/>
      <c r="F23" s="186"/>
    </row>
    <row r="24" spans="1:10" s="29" customFormat="1" ht="16.5" hidden="1" customHeight="1" x14ac:dyDescent="0.25">
      <c r="A24" s="186"/>
      <c r="B24" s="186"/>
      <c r="C24" s="186"/>
      <c r="D24" s="186"/>
      <c r="E24" s="186"/>
      <c r="F24" s="186"/>
    </row>
    <row r="25" spans="1:10" s="29" customFormat="1" ht="15" customHeight="1" x14ac:dyDescent="0.25">
      <c r="A25" s="187" t="s">
        <v>45</v>
      </c>
      <c r="B25" s="187"/>
      <c r="C25" s="187"/>
      <c r="D25" s="187"/>
      <c r="E25" s="187"/>
      <c r="F25" s="187"/>
    </row>
    <row r="26" spans="1:10" s="29" customFormat="1" ht="18.75" customHeight="1" x14ac:dyDescent="0.25">
      <c r="A26" s="187"/>
      <c r="B26" s="187"/>
      <c r="C26" s="187"/>
      <c r="D26" s="187"/>
      <c r="E26" s="187"/>
      <c r="F26" s="187"/>
    </row>
    <row r="27" spans="1:10" s="29" customFormat="1" ht="19.5" hidden="1" customHeight="1" x14ac:dyDescent="0.25">
      <c r="A27" s="187"/>
      <c r="B27" s="187"/>
      <c r="C27" s="187"/>
      <c r="D27" s="187"/>
      <c r="E27" s="187"/>
      <c r="F27" s="187"/>
    </row>
    <row r="28" spans="1:10" s="29" customFormat="1" ht="48.75" customHeight="1" x14ac:dyDescent="0.25">
      <c r="A28" s="187"/>
      <c r="B28" s="187"/>
      <c r="C28" s="187"/>
      <c r="D28" s="187"/>
      <c r="E28" s="187"/>
      <c r="F28" s="187"/>
    </row>
    <row r="29" spans="1:10" s="29" customFormat="1" ht="114" customHeight="1" x14ac:dyDescent="0.25">
      <c r="A29" s="187"/>
      <c r="B29" s="187"/>
      <c r="C29" s="187"/>
      <c r="D29" s="187"/>
      <c r="E29" s="187"/>
      <c r="F29" s="187"/>
    </row>
    <row r="30" spans="1:10" s="29" customFormat="1" ht="114" customHeight="1" x14ac:dyDescent="0.25">
      <c r="A30" s="187"/>
      <c r="B30" s="187"/>
      <c r="C30" s="187"/>
      <c r="D30" s="187"/>
      <c r="E30" s="187"/>
      <c r="F30" s="187"/>
    </row>
  </sheetData>
  <mergeCells count="21">
    <mergeCell ref="B16:F16"/>
    <mergeCell ref="B18:F18"/>
    <mergeCell ref="B19:F19"/>
    <mergeCell ref="B20:G20"/>
    <mergeCell ref="B21:E21"/>
    <mergeCell ref="B2:G2"/>
    <mergeCell ref="B4:G4"/>
    <mergeCell ref="B5:F5"/>
    <mergeCell ref="A22:F24"/>
    <mergeCell ref="A25:F30"/>
    <mergeCell ref="B17:F17"/>
    <mergeCell ref="B6:F6"/>
    <mergeCell ref="B7:F7"/>
    <mergeCell ref="B8:F8"/>
    <mergeCell ref="B9:F9"/>
    <mergeCell ref="B10:F10"/>
    <mergeCell ref="B11:F11"/>
    <mergeCell ref="B12:F12"/>
    <mergeCell ref="B13:F13"/>
    <mergeCell ref="B14:F14"/>
    <mergeCell ref="B15:F1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2"/>
  <sheetViews>
    <sheetView topLeftCell="A4" workbookViewId="0">
      <selection activeCell="A18" sqref="A18:G18"/>
    </sheetView>
  </sheetViews>
  <sheetFormatPr defaultColWidth="8.85546875" defaultRowHeight="15" x14ac:dyDescent="0.25"/>
  <cols>
    <col min="1" max="1" width="18.140625" style="72" customWidth="1"/>
    <col min="2" max="2" width="16.7109375" style="29" customWidth="1"/>
    <col min="3" max="3" width="18.42578125" style="29" customWidth="1"/>
    <col min="4" max="6" width="18.140625" style="29" customWidth="1"/>
    <col min="7" max="7" width="18.85546875" style="29" customWidth="1"/>
    <col min="8" max="16384" width="8.85546875" style="29"/>
  </cols>
  <sheetData>
    <row r="1" spans="1:7" x14ac:dyDescent="0.25">
      <c r="A1" s="152"/>
      <c r="B1" s="15"/>
      <c r="C1" s="15"/>
      <c r="D1" s="15"/>
      <c r="E1" s="15"/>
      <c r="F1" s="15"/>
      <c r="G1" s="15"/>
    </row>
    <row r="2" spans="1:7" ht="15.75" thickBot="1" x14ac:dyDescent="0.3">
      <c r="A2" s="152"/>
      <c r="B2" s="218" t="s">
        <v>39</v>
      </c>
      <c r="C2" s="218"/>
      <c r="D2" s="218"/>
      <c r="E2" s="218"/>
      <c r="F2" s="218"/>
      <c r="G2" s="218"/>
    </row>
    <row r="3" spans="1:7" ht="15.75" thickBot="1" x14ac:dyDescent="0.3">
      <c r="A3" s="152"/>
      <c r="B3" s="156" t="s">
        <v>40</v>
      </c>
      <c r="C3" s="145" t="s">
        <v>41</v>
      </c>
      <c r="D3" s="156" t="s">
        <v>42</v>
      </c>
      <c r="E3" s="157" t="s">
        <v>43</v>
      </c>
      <c r="F3" s="158" t="s">
        <v>44</v>
      </c>
      <c r="G3" s="147" t="s">
        <v>38</v>
      </c>
    </row>
    <row r="4" spans="1:7" x14ac:dyDescent="0.25">
      <c r="A4" s="159">
        <v>41944</v>
      </c>
      <c r="B4" s="160">
        <v>2481</v>
      </c>
      <c r="C4" s="161">
        <v>751</v>
      </c>
      <c r="D4" s="162">
        <v>261</v>
      </c>
      <c r="E4" s="163"/>
      <c r="F4" s="162"/>
      <c r="G4" s="164">
        <f>B4+C4+D4+E4+F4</f>
        <v>3493</v>
      </c>
    </row>
    <row r="5" spans="1:7" x14ac:dyDescent="0.25">
      <c r="A5" s="159">
        <v>41974</v>
      </c>
      <c r="B5" s="165">
        <v>-336</v>
      </c>
      <c r="C5" s="161">
        <v>-1316</v>
      </c>
      <c r="D5" s="166">
        <v>-101</v>
      </c>
      <c r="E5" s="167"/>
      <c r="F5" s="166"/>
      <c r="G5" s="164">
        <f>B5+C5+D5+E5+F5</f>
        <v>-1753</v>
      </c>
    </row>
    <row r="6" spans="1:7" x14ac:dyDescent="0.25">
      <c r="A6" s="159">
        <v>42005</v>
      </c>
      <c r="B6" s="165">
        <v>-210</v>
      </c>
      <c r="C6" s="161">
        <v>-213</v>
      </c>
      <c r="D6" s="166">
        <v>-26</v>
      </c>
      <c r="E6" s="154"/>
      <c r="F6" s="166"/>
      <c r="G6" s="164">
        <f t="shared" ref="G6:G17" si="0">B6+C6+D6+E6+F6</f>
        <v>-449</v>
      </c>
    </row>
    <row r="7" spans="1:7" x14ac:dyDescent="0.25">
      <c r="A7" s="159">
        <v>42036</v>
      </c>
      <c r="B7" s="168">
        <v>844</v>
      </c>
      <c r="C7" s="161">
        <v>17</v>
      </c>
      <c r="D7" s="153">
        <v>-295</v>
      </c>
      <c r="E7" s="154"/>
      <c r="F7" s="153"/>
      <c r="G7" s="164">
        <f t="shared" si="0"/>
        <v>566</v>
      </c>
    </row>
    <row r="8" spans="1:7" x14ac:dyDescent="0.25">
      <c r="A8" s="159">
        <v>42064</v>
      </c>
      <c r="B8" s="168">
        <v>-1444</v>
      </c>
      <c r="C8" s="161">
        <v>-1594</v>
      </c>
      <c r="D8" s="153">
        <v>524</v>
      </c>
      <c r="E8" s="154"/>
      <c r="F8" s="153"/>
      <c r="G8" s="164">
        <f t="shared" si="0"/>
        <v>-2514</v>
      </c>
    </row>
    <row r="9" spans="1:7" x14ac:dyDescent="0.25">
      <c r="A9" s="159">
        <v>42095</v>
      </c>
      <c r="B9" s="168">
        <v>763</v>
      </c>
      <c r="C9" s="161">
        <v>342</v>
      </c>
      <c r="D9" s="153">
        <v>-489</v>
      </c>
      <c r="E9" s="154"/>
      <c r="F9" s="153"/>
      <c r="G9" s="164">
        <f t="shared" si="0"/>
        <v>616</v>
      </c>
    </row>
    <row r="10" spans="1:7" x14ac:dyDescent="0.25">
      <c r="A10" s="159">
        <v>42125</v>
      </c>
      <c r="B10" s="168">
        <v>-677</v>
      </c>
      <c r="C10" s="161">
        <v>-576</v>
      </c>
      <c r="D10" s="153">
        <v>454</v>
      </c>
      <c r="E10" s="154">
        <v>-1362</v>
      </c>
      <c r="F10" s="153">
        <v>968</v>
      </c>
      <c r="G10" s="164">
        <f t="shared" si="0"/>
        <v>-1193</v>
      </c>
    </row>
    <row r="11" spans="1:7" x14ac:dyDescent="0.25">
      <c r="A11" s="159">
        <v>42156</v>
      </c>
      <c r="B11" s="171">
        <v>555</v>
      </c>
      <c r="C11" s="172">
        <v>0</v>
      </c>
      <c r="D11" s="169">
        <v>248</v>
      </c>
      <c r="E11" s="170">
        <v>-2350</v>
      </c>
      <c r="F11" s="153">
        <v>-463</v>
      </c>
      <c r="G11" s="164">
        <f t="shared" si="0"/>
        <v>-2010</v>
      </c>
    </row>
    <row r="12" spans="1:7" x14ac:dyDescent="0.25">
      <c r="A12" s="159">
        <v>42186</v>
      </c>
      <c r="B12" s="171">
        <v>-139</v>
      </c>
      <c r="C12" s="172">
        <v>-235</v>
      </c>
      <c r="D12" s="169">
        <v>-564</v>
      </c>
      <c r="E12" s="170">
        <v>2808</v>
      </c>
      <c r="F12" s="169">
        <v>-494</v>
      </c>
      <c r="G12" s="164">
        <f t="shared" si="0"/>
        <v>1376</v>
      </c>
    </row>
    <row r="13" spans="1:7" x14ac:dyDescent="0.25">
      <c r="A13" s="159">
        <v>42217</v>
      </c>
      <c r="B13" s="175">
        <v>-819</v>
      </c>
      <c r="C13" s="176">
        <v>-1153</v>
      </c>
      <c r="D13" s="173">
        <v>-326</v>
      </c>
      <c r="E13" s="174">
        <v>1202</v>
      </c>
      <c r="F13" s="173">
        <v>2298</v>
      </c>
      <c r="G13" s="164">
        <f t="shared" si="0"/>
        <v>1202</v>
      </c>
    </row>
    <row r="14" spans="1:7" x14ac:dyDescent="0.25">
      <c r="A14" s="159">
        <v>42248</v>
      </c>
      <c r="B14" s="171">
        <v>-1257</v>
      </c>
      <c r="C14" s="172">
        <v>231</v>
      </c>
      <c r="D14" s="169">
        <v>-621</v>
      </c>
      <c r="E14" s="170">
        <v>1953</v>
      </c>
      <c r="F14" s="169">
        <v>1061</v>
      </c>
      <c r="G14" s="164">
        <f t="shared" si="0"/>
        <v>1367</v>
      </c>
    </row>
    <row r="15" spans="1:7" x14ac:dyDescent="0.25">
      <c r="A15" s="159">
        <f>A14+30</f>
        <v>42278</v>
      </c>
      <c r="B15" s="175">
        <v>2350</v>
      </c>
      <c r="C15" s="176">
        <v>885</v>
      </c>
      <c r="D15" s="173">
        <v>517</v>
      </c>
      <c r="E15" s="174">
        <v>-1412</v>
      </c>
      <c r="F15" s="173">
        <v>0</v>
      </c>
      <c r="G15" s="164">
        <f t="shared" si="0"/>
        <v>2340</v>
      </c>
    </row>
    <row r="16" spans="1:7" x14ac:dyDescent="0.25">
      <c r="A16" s="159">
        <v>42309</v>
      </c>
      <c r="B16" s="171">
        <v>-1811</v>
      </c>
      <c r="C16" s="172">
        <v>30</v>
      </c>
      <c r="D16" s="169">
        <v>-407</v>
      </c>
      <c r="E16" s="170">
        <v>-768</v>
      </c>
      <c r="F16" s="169">
        <v>-294</v>
      </c>
      <c r="G16" s="164">
        <f t="shared" si="0"/>
        <v>-3250</v>
      </c>
    </row>
    <row r="17" spans="1:7" x14ac:dyDescent="0.25">
      <c r="A17" s="159">
        <f>A16+30</f>
        <v>42339</v>
      </c>
      <c r="B17" s="171">
        <v>-1461</v>
      </c>
      <c r="C17" s="172">
        <v>-1038</v>
      </c>
      <c r="D17" s="169">
        <v>804</v>
      </c>
      <c r="E17" s="170">
        <v>-1112</v>
      </c>
      <c r="F17" s="169">
        <v>-988</v>
      </c>
      <c r="G17" s="164">
        <f t="shared" si="0"/>
        <v>-3795</v>
      </c>
    </row>
    <row r="18" spans="1:7" s="72" customFormat="1" x14ac:dyDescent="0.25">
      <c r="A18" s="219" t="s">
        <v>48</v>
      </c>
      <c r="B18" s="219"/>
      <c r="C18" s="219"/>
      <c r="D18" s="219"/>
      <c r="E18" s="219"/>
      <c r="F18" s="219"/>
      <c r="G18" s="219"/>
    </row>
    <row r="19" spans="1:7" s="72" customFormat="1" x14ac:dyDescent="0.25">
      <c r="A19" s="185"/>
      <c r="B19" s="185"/>
      <c r="C19" s="185"/>
      <c r="D19" s="185"/>
      <c r="E19" s="185"/>
      <c r="F19" s="185"/>
      <c r="G19" s="185"/>
    </row>
    <row r="20" spans="1:7" ht="15" customHeight="1" x14ac:dyDescent="0.25">
      <c r="A20" s="186" t="s">
        <v>46</v>
      </c>
      <c r="B20" s="186"/>
      <c r="C20" s="186"/>
      <c r="D20" s="186"/>
      <c r="E20" s="186"/>
      <c r="F20" s="186"/>
    </row>
    <row r="21" spans="1:7" x14ac:dyDescent="0.25">
      <c r="A21" s="186"/>
      <c r="B21" s="186"/>
      <c r="C21" s="186"/>
      <c r="D21" s="186"/>
      <c r="E21" s="186"/>
      <c r="F21" s="186"/>
    </row>
    <row r="22" spans="1:7" ht="82.5" customHeight="1" x14ac:dyDescent="0.25">
      <c r="A22" s="186"/>
      <c r="B22" s="186"/>
      <c r="C22" s="186"/>
      <c r="D22" s="186"/>
      <c r="E22" s="186"/>
      <c r="F22" s="186"/>
    </row>
    <row r="23" spans="1:7" x14ac:dyDescent="0.25">
      <c r="A23" s="187" t="s">
        <v>45</v>
      </c>
      <c r="B23" s="187"/>
      <c r="C23" s="187"/>
      <c r="D23" s="187"/>
      <c r="E23" s="187"/>
      <c r="F23" s="187"/>
    </row>
    <row r="24" spans="1:7" x14ac:dyDescent="0.25">
      <c r="A24" s="187"/>
      <c r="B24" s="187"/>
      <c r="C24" s="187"/>
      <c r="D24" s="187"/>
      <c r="E24" s="187"/>
      <c r="F24" s="187"/>
    </row>
    <row r="25" spans="1:7" x14ac:dyDescent="0.25">
      <c r="A25" s="187"/>
      <c r="B25" s="187"/>
      <c r="C25" s="187"/>
      <c r="D25" s="187"/>
      <c r="E25" s="187"/>
      <c r="F25" s="187"/>
    </row>
    <row r="26" spans="1:7" x14ac:dyDescent="0.25">
      <c r="A26" s="187"/>
      <c r="B26" s="187"/>
      <c r="C26" s="187"/>
      <c r="D26" s="187"/>
      <c r="E26" s="187"/>
      <c r="F26" s="187"/>
    </row>
    <row r="27" spans="1:7" x14ac:dyDescent="0.25">
      <c r="A27" s="187"/>
      <c r="B27" s="187"/>
      <c r="C27" s="187"/>
      <c r="D27" s="187"/>
      <c r="E27" s="187"/>
      <c r="F27" s="187"/>
    </row>
    <row r="28" spans="1:7" ht="124.5" customHeight="1" x14ac:dyDescent="0.25">
      <c r="A28" s="187"/>
      <c r="B28" s="187"/>
      <c r="C28" s="187"/>
      <c r="D28" s="187"/>
      <c r="E28" s="187"/>
      <c r="F28" s="187"/>
    </row>
    <row r="29" spans="1:7" x14ac:dyDescent="0.25">
      <c r="B29" s="178"/>
    </row>
    <row r="30" spans="1:7" x14ac:dyDescent="0.25">
      <c r="B30" s="179"/>
    </row>
    <row r="31" spans="1:7" x14ac:dyDescent="0.25">
      <c r="B31" s="177"/>
    </row>
    <row r="32" spans="1:7" x14ac:dyDescent="0.25">
      <c r="B32" s="179"/>
    </row>
  </sheetData>
  <mergeCells count="4">
    <mergeCell ref="B2:G2"/>
    <mergeCell ref="A20:F22"/>
    <mergeCell ref="A23:F28"/>
    <mergeCell ref="A18:G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07"/>
  <sheetViews>
    <sheetView workbookViewId="0">
      <pane ySplit="5" topLeftCell="A185" activePane="bottomLeft" state="frozen"/>
      <selection pane="bottomLeft" activeCell="C195" sqref="C195"/>
    </sheetView>
  </sheetViews>
  <sheetFormatPr defaultColWidth="8.85546875" defaultRowHeight="15" x14ac:dyDescent="0.25"/>
  <cols>
    <col min="1" max="1" width="11.28515625" customWidth="1"/>
    <col min="2" max="5" width="12" customWidth="1"/>
    <col min="6" max="6" width="14.42578125" customWidth="1"/>
    <col min="7" max="7" width="15.7109375" customWidth="1"/>
    <col min="8" max="8" width="15.28515625" customWidth="1"/>
    <col min="9" max="10" width="10.7109375" customWidth="1"/>
    <col min="12" max="12" width="11.42578125" customWidth="1"/>
  </cols>
  <sheetData>
    <row r="1" spans="1:10" s="1" customFormat="1" x14ac:dyDescent="0.25"/>
    <row r="2" spans="1:10" s="1" customFormat="1" ht="26.25" x14ac:dyDescent="0.4">
      <c r="A2" s="2" t="s">
        <v>14</v>
      </c>
      <c r="B2" s="3"/>
      <c r="C2" s="3"/>
      <c r="D2" s="3"/>
      <c r="E2" s="3"/>
      <c r="F2" s="3"/>
      <c r="G2" s="3"/>
      <c r="H2" s="3"/>
      <c r="I2" s="3"/>
      <c r="J2" s="3"/>
    </row>
    <row r="3" spans="1:10" s="1" customFormat="1" ht="21" x14ac:dyDescent="0.35">
      <c r="A3" s="4" t="s">
        <v>19</v>
      </c>
      <c r="B3" s="3"/>
      <c r="C3" s="3"/>
      <c r="D3" s="3"/>
      <c r="E3" s="3"/>
      <c r="F3" s="3"/>
      <c r="G3" s="3"/>
      <c r="H3" s="3"/>
      <c r="I3" s="3"/>
      <c r="J3" s="3"/>
    </row>
    <row r="4" spans="1:10" s="1" customFormat="1" ht="21.75" thickBot="1" x14ac:dyDescent="0.4">
      <c r="A4" s="4" t="s">
        <v>15</v>
      </c>
      <c r="B4" s="3"/>
      <c r="C4" s="3"/>
      <c r="D4" s="3"/>
      <c r="E4" s="3"/>
      <c r="F4" s="3"/>
      <c r="G4" s="3"/>
      <c r="H4" s="3"/>
      <c r="I4" s="3"/>
      <c r="J4" s="3"/>
    </row>
    <row r="5" spans="1:10" s="22" customFormat="1" ht="60" x14ac:dyDescent="0.25">
      <c r="A5" s="5"/>
      <c r="B5" s="8" t="s">
        <v>4</v>
      </c>
      <c r="C5" s="7" t="s">
        <v>8</v>
      </c>
      <c r="D5" s="7" t="s">
        <v>20</v>
      </c>
      <c r="E5" s="7" t="s">
        <v>9</v>
      </c>
      <c r="F5" s="7" t="s">
        <v>0</v>
      </c>
      <c r="G5" s="7" t="s">
        <v>6</v>
      </c>
      <c r="H5" s="9" t="s">
        <v>1</v>
      </c>
      <c r="I5" s="10" t="s">
        <v>2</v>
      </c>
      <c r="J5" s="10" t="s">
        <v>5</v>
      </c>
    </row>
    <row r="6" spans="1:10" ht="15.75" thickBot="1" x14ac:dyDescent="0.3">
      <c r="A6" s="220" t="s">
        <v>7</v>
      </c>
      <c r="B6" s="221"/>
      <c r="C6" s="221"/>
      <c r="D6" s="221"/>
      <c r="E6" s="221"/>
      <c r="F6" s="221"/>
      <c r="G6" s="221"/>
      <c r="H6" s="221"/>
      <c r="I6" s="221"/>
      <c r="J6" s="221"/>
    </row>
    <row r="7" spans="1:10" x14ac:dyDescent="0.25">
      <c r="A7" s="66">
        <v>37012</v>
      </c>
      <c r="B7" s="49">
        <v>0</v>
      </c>
      <c r="C7" s="12">
        <v>0</v>
      </c>
      <c r="D7" s="12">
        <v>-531</v>
      </c>
      <c r="E7" s="12">
        <v>-369</v>
      </c>
      <c r="F7" s="33">
        <f t="shared" ref="F7:F38" si="0">B7+C7+D7+E7</f>
        <v>-900</v>
      </c>
      <c r="G7" s="39">
        <f t="shared" ref="G7:G38" si="1">F7/20000</f>
        <v>-4.4999999999999998E-2</v>
      </c>
      <c r="H7" s="42">
        <f>20000+F7</f>
        <v>19100</v>
      </c>
      <c r="I7" s="25"/>
      <c r="J7" s="107" t="str">
        <f>IF(I7="","",I7/40000)</f>
        <v/>
      </c>
    </row>
    <row r="8" spans="1:10" ht="15.75" thickBot="1" x14ac:dyDescent="0.3">
      <c r="A8" s="67">
        <v>37043</v>
      </c>
      <c r="B8" s="50">
        <v>-1514.5</v>
      </c>
      <c r="C8" s="15">
        <v>0</v>
      </c>
      <c r="D8" s="15">
        <v>0</v>
      </c>
      <c r="E8" s="15">
        <v>-369</v>
      </c>
      <c r="F8" s="30">
        <f t="shared" si="0"/>
        <v>-1883.5</v>
      </c>
      <c r="G8" s="31">
        <f t="shared" si="1"/>
        <v>-9.4174999999999995E-2</v>
      </c>
      <c r="H8" s="45">
        <f>H7+F8</f>
        <v>17216.5</v>
      </c>
      <c r="I8" s="24">
        <f>F8+F7+F6</f>
        <v>-2783.5</v>
      </c>
      <c r="J8" s="105">
        <f>G8+G7+G6</f>
        <v>-0.13917499999999999</v>
      </c>
    </row>
    <row r="9" spans="1:10" x14ac:dyDescent="0.25">
      <c r="A9" s="67">
        <v>37073</v>
      </c>
      <c r="B9" s="49">
        <v>2612.75</v>
      </c>
      <c r="C9" s="12">
        <v>0</v>
      </c>
      <c r="D9" s="12">
        <v>-131</v>
      </c>
      <c r="E9" s="12">
        <v>474</v>
      </c>
      <c r="F9" s="33">
        <f t="shared" si="0"/>
        <v>2955.75</v>
      </c>
      <c r="G9" s="39">
        <f t="shared" si="1"/>
        <v>0.14778749999999999</v>
      </c>
      <c r="H9" s="42">
        <f t="shared" ref="H9:H11" si="2">H8+F9</f>
        <v>20172.25</v>
      </c>
      <c r="I9" s="25"/>
      <c r="J9" s="107" t="str">
        <f t="shared" ref="J9:J10" si="3">IF(I9="","",I9/25000)</f>
        <v/>
      </c>
    </row>
    <row r="10" spans="1:10" x14ac:dyDescent="0.25">
      <c r="A10" s="67">
        <v>37104</v>
      </c>
      <c r="B10" s="50">
        <v>1941.63</v>
      </c>
      <c r="C10" s="15">
        <v>668</v>
      </c>
      <c r="D10" s="15">
        <v>768</v>
      </c>
      <c r="E10" s="15">
        <v>0</v>
      </c>
      <c r="F10" s="30">
        <f t="shared" si="0"/>
        <v>3377.63</v>
      </c>
      <c r="G10" s="31">
        <f t="shared" si="1"/>
        <v>0.16888150000000002</v>
      </c>
      <c r="H10" s="45">
        <f t="shared" si="2"/>
        <v>23549.88</v>
      </c>
      <c r="I10" s="23"/>
      <c r="J10" s="105" t="str">
        <f t="shared" si="3"/>
        <v/>
      </c>
    </row>
    <row r="11" spans="1:10" ht="15.75" thickBot="1" x14ac:dyDescent="0.3">
      <c r="A11" s="67">
        <v>37135</v>
      </c>
      <c r="B11" s="51">
        <v>1487.75</v>
      </c>
      <c r="C11" s="14">
        <v>0</v>
      </c>
      <c r="D11" s="14">
        <v>-531</v>
      </c>
      <c r="E11" s="14">
        <v>418</v>
      </c>
      <c r="F11" s="36">
        <f t="shared" si="0"/>
        <v>1374.75</v>
      </c>
      <c r="G11" s="41">
        <f t="shared" si="1"/>
        <v>6.8737500000000007E-2</v>
      </c>
      <c r="H11" s="43">
        <f t="shared" si="2"/>
        <v>24924.63</v>
      </c>
      <c r="I11" s="26">
        <f>F11+F10+F9</f>
        <v>7708.13</v>
      </c>
      <c r="J11" s="106">
        <f>G11+G10+G9</f>
        <v>0.38540649999999999</v>
      </c>
    </row>
    <row r="12" spans="1:10" x14ac:dyDescent="0.25">
      <c r="A12" s="67">
        <v>37165</v>
      </c>
      <c r="B12" s="50">
        <v>1533.5</v>
      </c>
      <c r="C12" s="15">
        <v>-3105</v>
      </c>
      <c r="D12" s="15">
        <v>0</v>
      </c>
      <c r="E12" s="15">
        <v>81</v>
      </c>
      <c r="F12" s="33">
        <f t="shared" si="0"/>
        <v>-1490.5</v>
      </c>
      <c r="G12" s="39">
        <f t="shared" si="1"/>
        <v>-7.4524999999999994E-2</v>
      </c>
      <c r="H12" s="42">
        <f t="shared" ref="H12:H14" si="4">H11+F12</f>
        <v>23434.13</v>
      </c>
      <c r="I12" s="25"/>
      <c r="J12" s="107" t="str">
        <f t="shared" ref="J12:J13" si="5">IF(I12="","",I12/25000)</f>
        <v/>
      </c>
    </row>
    <row r="13" spans="1:10" x14ac:dyDescent="0.25">
      <c r="A13" s="67">
        <v>37196</v>
      </c>
      <c r="B13" s="50">
        <v>-2217.25</v>
      </c>
      <c r="C13" s="15">
        <v>4653</v>
      </c>
      <c r="D13" s="15">
        <v>0</v>
      </c>
      <c r="E13" s="15">
        <v>524</v>
      </c>
      <c r="F13" s="30">
        <f t="shared" si="0"/>
        <v>2959.75</v>
      </c>
      <c r="G13" s="31">
        <f t="shared" si="1"/>
        <v>0.14798749999999999</v>
      </c>
      <c r="H13" s="45">
        <f t="shared" si="4"/>
        <v>26393.88</v>
      </c>
      <c r="I13" s="23"/>
      <c r="J13" s="105" t="str">
        <f t="shared" si="5"/>
        <v/>
      </c>
    </row>
    <row r="14" spans="1:10" ht="15.75" thickBot="1" x14ac:dyDescent="0.3">
      <c r="A14" s="67">
        <v>37226</v>
      </c>
      <c r="B14" s="50">
        <v>0</v>
      </c>
      <c r="C14" s="15">
        <v>-2811</v>
      </c>
      <c r="D14" s="15">
        <v>0</v>
      </c>
      <c r="E14" s="15">
        <v>-132</v>
      </c>
      <c r="F14" s="36">
        <f t="shared" si="0"/>
        <v>-2943</v>
      </c>
      <c r="G14" s="41">
        <f t="shared" si="1"/>
        <v>-0.14715</v>
      </c>
      <c r="H14" s="43">
        <f t="shared" si="4"/>
        <v>23450.880000000001</v>
      </c>
      <c r="I14" s="26">
        <f>F14+F13+F12</f>
        <v>-1473.75</v>
      </c>
      <c r="J14" s="106">
        <f>G14+G13+G12</f>
        <v>-7.3687500000000003E-2</v>
      </c>
    </row>
    <row r="15" spans="1:10" x14ac:dyDescent="0.25">
      <c r="A15" s="67">
        <v>37257</v>
      </c>
      <c r="B15" s="49">
        <v>300.25</v>
      </c>
      <c r="C15" s="12">
        <v>-688</v>
      </c>
      <c r="D15" s="12">
        <v>-44</v>
      </c>
      <c r="E15" s="12">
        <v>-738</v>
      </c>
      <c r="F15" s="33">
        <f t="shared" si="0"/>
        <v>-1169.75</v>
      </c>
      <c r="G15" s="39">
        <f t="shared" si="1"/>
        <v>-5.8487499999999998E-2</v>
      </c>
      <c r="H15" s="42">
        <f t="shared" ref="H15:H78" si="6">H14+F15</f>
        <v>22281.13</v>
      </c>
      <c r="I15" s="25"/>
      <c r="J15" s="107" t="str">
        <f t="shared" ref="J15:J16" si="7">IF(I15="","",I15/25000)</f>
        <v/>
      </c>
    </row>
    <row r="16" spans="1:10" x14ac:dyDescent="0.25">
      <c r="A16" s="67">
        <v>37288</v>
      </c>
      <c r="B16" s="50">
        <v>1611.25</v>
      </c>
      <c r="C16" s="15">
        <v>0</v>
      </c>
      <c r="D16" s="15">
        <v>1524</v>
      </c>
      <c r="E16" s="15">
        <v>0</v>
      </c>
      <c r="F16" s="30">
        <f t="shared" si="0"/>
        <v>3135.25</v>
      </c>
      <c r="G16" s="31">
        <f t="shared" si="1"/>
        <v>0.1567625</v>
      </c>
      <c r="H16" s="45">
        <f t="shared" si="6"/>
        <v>25416.38</v>
      </c>
      <c r="I16" s="23"/>
      <c r="J16" s="105" t="str">
        <f t="shared" si="7"/>
        <v/>
      </c>
    </row>
    <row r="17" spans="1:10" ht="15.75" thickBot="1" x14ac:dyDescent="0.3">
      <c r="A17" s="67">
        <v>37316</v>
      </c>
      <c r="B17" s="51">
        <v>-2374.25</v>
      </c>
      <c r="C17" s="14">
        <v>-525</v>
      </c>
      <c r="D17" s="14">
        <v>0</v>
      </c>
      <c r="E17" s="14">
        <v>-738</v>
      </c>
      <c r="F17" s="36">
        <f t="shared" si="0"/>
        <v>-3637.25</v>
      </c>
      <c r="G17" s="41">
        <f t="shared" si="1"/>
        <v>-0.18186250000000001</v>
      </c>
      <c r="H17" s="43">
        <f t="shared" si="6"/>
        <v>21779.13</v>
      </c>
      <c r="I17" s="26">
        <f>F17+F16+F15</f>
        <v>-1671.75</v>
      </c>
      <c r="J17" s="106">
        <f>G17+G16+G15</f>
        <v>-8.3587500000000009E-2</v>
      </c>
    </row>
    <row r="18" spans="1:10" x14ac:dyDescent="0.25">
      <c r="A18" s="67">
        <v>37347</v>
      </c>
      <c r="B18" s="50">
        <v>1550.25</v>
      </c>
      <c r="C18" s="15">
        <v>-597</v>
      </c>
      <c r="D18" s="15">
        <v>0</v>
      </c>
      <c r="E18" s="15">
        <v>87</v>
      </c>
      <c r="F18" s="33">
        <f t="shared" si="0"/>
        <v>1040.25</v>
      </c>
      <c r="G18" s="39">
        <f t="shared" si="1"/>
        <v>5.2012500000000003E-2</v>
      </c>
      <c r="H18" s="42">
        <f t="shared" si="6"/>
        <v>22819.38</v>
      </c>
      <c r="I18" s="25"/>
      <c r="J18" s="107" t="str">
        <f t="shared" ref="J18:J19" si="8">IF(I18="","",I18/25000)</f>
        <v/>
      </c>
    </row>
    <row r="19" spans="1:10" x14ac:dyDescent="0.25">
      <c r="A19" s="67">
        <v>37377</v>
      </c>
      <c r="B19" s="50">
        <v>1283.8800000000001</v>
      </c>
      <c r="C19" s="15">
        <v>-1392</v>
      </c>
      <c r="D19" s="15">
        <v>0</v>
      </c>
      <c r="E19" s="15">
        <v>1262</v>
      </c>
      <c r="F19" s="30">
        <f t="shared" si="0"/>
        <v>1153.8800000000001</v>
      </c>
      <c r="G19" s="31">
        <f t="shared" si="1"/>
        <v>5.7694000000000002E-2</v>
      </c>
      <c r="H19" s="45">
        <f t="shared" si="6"/>
        <v>23973.260000000002</v>
      </c>
      <c r="I19" s="23"/>
      <c r="J19" s="105" t="str">
        <f t="shared" si="8"/>
        <v/>
      </c>
    </row>
    <row r="20" spans="1:10" ht="15.75" thickBot="1" x14ac:dyDescent="0.3">
      <c r="A20" s="67">
        <v>37408</v>
      </c>
      <c r="B20" s="50">
        <v>2365.75</v>
      </c>
      <c r="C20" s="15">
        <v>-141</v>
      </c>
      <c r="D20" s="15">
        <v>506</v>
      </c>
      <c r="E20" s="15">
        <v>893</v>
      </c>
      <c r="F20" s="36">
        <f t="shared" si="0"/>
        <v>3623.75</v>
      </c>
      <c r="G20" s="41">
        <f t="shared" si="1"/>
        <v>0.1811875</v>
      </c>
      <c r="H20" s="43">
        <f t="shared" si="6"/>
        <v>27597.010000000002</v>
      </c>
      <c r="I20" s="26">
        <f>F20+F19+F18</f>
        <v>5817.88</v>
      </c>
      <c r="J20" s="106">
        <f>G20+G19+G18</f>
        <v>0.29089399999999999</v>
      </c>
    </row>
    <row r="21" spans="1:10" x14ac:dyDescent="0.25">
      <c r="A21" s="67">
        <v>37438</v>
      </c>
      <c r="B21" s="49">
        <v>2333.38</v>
      </c>
      <c r="C21" s="12">
        <v>0</v>
      </c>
      <c r="D21" s="12">
        <v>0</v>
      </c>
      <c r="E21" s="12">
        <v>2274</v>
      </c>
      <c r="F21" s="33">
        <f t="shared" si="0"/>
        <v>4607.38</v>
      </c>
      <c r="G21" s="39">
        <f t="shared" si="1"/>
        <v>0.23036900000000002</v>
      </c>
      <c r="H21" s="42">
        <f t="shared" si="6"/>
        <v>32204.390000000003</v>
      </c>
      <c r="I21" s="25"/>
      <c r="J21" s="107" t="str">
        <f t="shared" ref="J21:J22" si="9">IF(I21="","",I21/25000)</f>
        <v/>
      </c>
    </row>
    <row r="22" spans="1:10" x14ac:dyDescent="0.25">
      <c r="A22" s="67">
        <v>37469</v>
      </c>
      <c r="B22" s="50">
        <v>2911.5</v>
      </c>
      <c r="C22" s="15">
        <v>-774</v>
      </c>
      <c r="D22" s="15">
        <v>-531</v>
      </c>
      <c r="E22" s="15">
        <v>0</v>
      </c>
      <c r="F22" s="30">
        <f t="shared" si="0"/>
        <v>1606.5</v>
      </c>
      <c r="G22" s="31">
        <f t="shared" si="1"/>
        <v>8.0324999999999994E-2</v>
      </c>
      <c r="H22" s="45">
        <f t="shared" si="6"/>
        <v>33810.89</v>
      </c>
      <c r="I22" s="23"/>
      <c r="J22" s="105" t="str">
        <f t="shared" si="9"/>
        <v/>
      </c>
    </row>
    <row r="23" spans="1:10" ht="15.75" thickBot="1" x14ac:dyDescent="0.3">
      <c r="A23" s="67">
        <v>37500</v>
      </c>
      <c r="B23" s="51">
        <v>1817.75</v>
      </c>
      <c r="C23" s="14">
        <v>-491</v>
      </c>
      <c r="D23" s="14">
        <v>0</v>
      </c>
      <c r="E23" s="14">
        <v>-369</v>
      </c>
      <c r="F23" s="36">
        <f t="shared" si="0"/>
        <v>957.75</v>
      </c>
      <c r="G23" s="41">
        <f t="shared" si="1"/>
        <v>4.78875E-2</v>
      </c>
      <c r="H23" s="43">
        <f t="shared" si="6"/>
        <v>34768.639999999999</v>
      </c>
      <c r="I23" s="26">
        <f>F23+F22+F21</f>
        <v>7171.63</v>
      </c>
      <c r="J23" s="106">
        <f>G23+G22+G21</f>
        <v>0.3585815</v>
      </c>
    </row>
    <row r="24" spans="1:10" x14ac:dyDescent="0.25">
      <c r="A24" s="67">
        <v>37530</v>
      </c>
      <c r="B24" s="50">
        <v>-2076.25</v>
      </c>
      <c r="C24" s="15">
        <v>2494</v>
      </c>
      <c r="D24" s="15">
        <v>-531</v>
      </c>
      <c r="E24" s="15">
        <v>287</v>
      </c>
      <c r="F24" s="33">
        <f t="shared" si="0"/>
        <v>173.75</v>
      </c>
      <c r="G24" s="39">
        <f t="shared" si="1"/>
        <v>8.6875000000000008E-3</v>
      </c>
      <c r="H24" s="42">
        <f t="shared" si="6"/>
        <v>34942.39</v>
      </c>
      <c r="I24" s="25"/>
      <c r="J24" s="107" t="str">
        <f t="shared" ref="J24:J25" si="10">IF(I24="","",I24/25000)</f>
        <v/>
      </c>
    </row>
    <row r="25" spans="1:10" x14ac:dyDescent="0.25">
      <c r="A25" s="67">
        <v>37561</v>
      </c>
      <c r="B25" s="50">
        <v>-2358.63</v>
      </c>
      <c r="C25" s="15">
        <v>4033.5</v>
      </c>
      <c r="D25" s="15">
        <v>0</v>
      </c>
      <c r="E25" s="15">
        <v>312</v>
      </c>
      <c r="F25" s="30">
        <f t="shared" si="0"/>
        <v>1986.87</v>
      </c>
      <c r="G25" s="31">
        <f t="shared" si="1"/>
        <v>9.9343500000000001E-2</v>
      </c>
      <c r="H25" s="45">
        <f t="shared" si="6"/>
        <v>36929.26</v>
      </c>
      <c r="I25" s="23"/>
      <c r="J25" s="105" t="str">
        <f t="shared" si="10"/>
        <v/>
      </c>
    </row>
    <row r="26" spans="1:10" ht="15.75" thickBot="1" x14ac:dyDescent="0.3">
      <c r="A26" s="67">
        <v>37591</v>
      </c>
      <c r="B26" s="50">
        <v>1033.5</v>
      </c>
      <c r="C26" s="15">
        <v>-2280</v>
      </c>
      <c r="D26" s="15">
        <v>0</v>
      </c>
      <c r="E26" s="15">
        <v>-125</v>
      </c>
      <c r="F26" s="36">
        <f t="shared" si="0"/>
        <v>-1371.5</v>
      </c>
      <c r="G26" s="41">
        <f t="shared" si="1"/>
        <v>-6.8574999999999997E-2</v>
      </c>
      <c r="H26" s="43">
        <f t="shared" si="6"/>
        <v>35557.760000000002</v>
      </c>
      <c r="I26" s="26">
        <f>F26+F25+F24</f>
        <v>789.11999999999989</v>
      </c>
      <c r="J26" s="106">
        <f>G26+G25+G24</f>
        <v>3.9456000000000005E-2</v>
      </c>
    </row>
    <row r="27" spans="1:10" x14ac:dyDescent="0.25">
      <c r="A27" s="67">
        <v>37622</v>
      </c>
      <c r="B27" s="49">
        <v>1079.6300000000001</v>
      </c>
      <c r="C27" s="12">
        <v>-2158</v>
      </c>
      <c r="D27" s="12">
        <v>449</v>
      </c>
      <c r="E27" s="12">
        <v>0</v>
      </c>
      <c r="F27" s="33">
        <f t="shared" si="0"/>
        <v>-629.36999999999989</v>
      </c>
      <c r="G27" s="39">
        <f t="shared" si="1"/>
        <v>-3.1468499999999996E-2</v>
      </c>
      <c r="H27" s="42">
        <f t="shared" si="6"/>
        <v>34928.39</v>
      </c>
      <c r="I27" s="25"/>
      <c r="J27" s="107" t="str">
        <f t="shared" ref="J27:J28" si="11">IF(I27="","",I27/25000)</f>
        <v/>
      </c>
    </row>
    <row r="28" spans="1:10" x14ac:dyDescent="0.25">
      <c r="A28" s="67">
        <v>37653</v>
      </c>
      <c r="B28" s="50">
        <v>2770.13</v>
      </c>
      <c r="C28" s="15">
        <v>0</v>
      </c>
      <c r="D28" s="15">
        <v>-50</v>
      </c>
      <c r="E28" s="15">
        <v>0</v>
      </c>
      <c r="F28" s="30">
        <f t="shared" si="0"/>
        <v>2720.13</v>
      </c>
      <c r="G28" s="31">
        <f t="shared" si="1"/>
        <v>0.1360065</v>
      </c>
      <c r="H28" s="45">
        <f t="shared" si="6"/>
        <v>37648.519999999997</v>
      </c>
      <c r="I28" s="23"/>
      <c r="J28" s="105" t="str">
        <f t="shared" si="11"/>
        <v/>
      </c>
    </row>
    <row r="29" spans="1:10" ht="15.75" thickBot="1" x14ac:dyDescent="0.3">
      <c r="A29" s="67">
        <v>37681</v>
      </c>
      <c r="B29" s="51">
        <v>392.5</v>
      </c>
      <c r="C29" s="14">
        <v>-1129.5</v>
      </c>
      <c r="D29" s="14">
        <v>168</v>
      </c>
      <c r="E29" s="14">
        <v>437</v>
      </c>
      <c r="F29" s="36">
        <f t="shared" si="0"/>
        <v>-132</v>
      </c>
      <c r="G29" s="41">
        <f t="shared" si="1"/>
        <v>-6.6E-3</v>
      </c>
      <c r="H29" s="43">
        <f t="shared" si="6"/>
        <v>37516.519999999997</v>
      </c>
      <c r="I29" s="26">
        <f>F29+F28+F27</f>
        <v>1958.7600000000002</v>
      </c>
      <c r="J29" s="106">
        <f>G29+G28+G27</f>
        <v>9.7938000000000011E-2</v>
      </c>
    </row>
    <row r="30" spans="1:10" x14ac:dyDescent="0.25">
      <c r="A30" s="67">
        <v>37712</v>
      </c>
      <c r="B30" s="50">
        <v>-93.38</v>
      </c>
      <c r="C30" s="15">
        <v>6503.5</v>
      </c>
      <c r="D30" s="15">
        <v>0</v>
      </c>
      <c r="E30" s="15">
        <v>-482</v>
      </c>
      <c r="F30" s="33">
        <f t="shared" si="0"/>
        <v>5928.12</v>
      </c>
      <c r="G30" s="39">
        <f t="shared" si="1"/>
        <v>0.296406</v>
      </c>
      <c r="H30" s="42">
        <f t="shared" si="6"/>
        <v>43444.639999999999</v>
      </c>
      <c r="I30" s="25"/>
      <c r="J30" s="107" t="str">
        <f t="shared" ref="J30:J31" si="12">IF(I30="","",I30/25000)</f>
        <v/>
      </c>
    </row>
    <row r="31" spans="1:10" x14ac:dyDescent="0.25">
      <c r="A31" s="67">
        <v>37742</v>
      </c>
      <c r="B31" s="50">
        <v>1629.13</v>
      </c>
      <c r="C31" s="15">
        <v>1178.5</v>
      </c>
      <c r="D31" s="15">
        <v>718</v>
      </c>
      <c r="E31" s="15">
        <v>0</v>
      </c>
      <c r="F31" s="30">
        <f t="shared" si="0"/>
        <v>3525.63</v>
      </c>
      <c r="G31" s="31">
        <f t="shared" si="1"/>
        <v>0.17628150000000001</v>
      </c>
      <c r="H31" s="45">
        <f t="shared" si="6"/>
        <v>46970.27</v>
      </c>
      <c r="I31" s="23"/>
      <c r="J31" s="105" t="str">
        <f t="shared" si="12"/>
        <v/>
      </c>
    </row>
    <row r="32" spans="1:10" ht="15.75" thickBot="1" x14ac:dyDescent="0.3">
      <c r="A32" s="67">
        <v>37773</v>
      </c>
      <c r="B32" s="50">
        <v>-465.38</v>
      </c>
      <c r="C32" s="15">
        <v>753.5</v>
      </c>
      <c r="D32" s="15">
        <v>0</v>
      </c>
      <c r="E32" s="15">
        <v>268</v>
      </c>
      <c r="F32" s="36">
        <f t="shared" si="0"/>
        <v>556.12</v>
      </c>
      <c r="G32" s="41">
        <f t="shared" si="1"/>
        <v>2.7806000000000001E-2</v>
      </c>
      <c r="H32" s="43">
        <f t="shared" si="6"/>
        <v>47526.39</v>
      </c>
      <c r="I32" s="26">
        <f>F32+F31+F30</f>
        <v>10009.869999999999</v>
      </c>
      <c r="J32" s="106">
        <f>G32+G31+G30</f>
        <v>0.50049350000000004</v>
      </c>
    </row>
    <row r="33" spans="1:10" x14ac:dyDescent="0.25">
      <c r="A33" s="67">
        <v>37803</v>
      </c>
      <c r="B33" s="49">
        <v>0</v>
      </c>
      <c r="C33" s="12">
        <v>1301.5</v>
      </c>
      <c r="D33" s="12">
        <v>0</v>
      </c>
      <c r="E33" s="12">
        <v>-776</v>
      </c>
      <c r="F33" s="33">
        <f t="shared" si="0"/>
        <v>525.5</v>
      </c>
      <c r="G33" s="39">
        <f t="shared" si="1"/>
        <v>2.6275E-2</v>
      </c>
      <c r="H33" s="42">
        <f t="shared" si="6"/>
        <v>48051.89</v>
      </c>
      <c r="I33" s="25"/>
      <c r="J33" s="107" t="str">
        <f t="shared" ref="J33:J34" si="13">IF(I33="","",I33/25000)</f>
        <v/>
      </c>
    </row>
    <row r="34" spans="1:10" x14ac:dyDescent="0.25">
      <c r="A34" s="67">
        <v>37834</v>
      </c>
      <c r="B34" s="50">
        <v>0</v>
      </c>
      <c r="C34" s="15">
        <v>1845.5</v>
      </c>
      <c r="D34" s="15">
        <v>0</v>
      </c>
      <c r="E34" s="15">
        <v>-563</v>
      </c>
      <c r="F34" s="30">
        <f t="shared" si="0"/>
        <v>1282.5</v>
      </c>
      <c r="G34" s="31">
        <f t="shared" si="1"/>
        <v>6.4125000000000001E-2</v>
      </c>
      <c r="H34" s="45">
        <f t="shared" si="6"/>
        <v>49334.39</v>
      </c>
      <c r="I34" s="23"/>
      <c r="J34" s="105" t="str">
        <f t="shared" si="13"/>
        <v/>
      </c>
    </row>
    <row r="35" spans="1:10" ht="15.75" thickBot="1" x14ac:dyDescent="0.3">
      <c r="A35" s="67">
        <v>37865</v>
      </c>
      <c r="B35" s="51">
        <v>5991.5</v>
      </c>
      <c r="C35" s="14">
        <v>-1634</v>
      </c>
      <c r="D35" s="14">
        <v>-313</v>
      </c>
      <c r="E35" s="14">
        <v>531</v>
      </c>
      <c r="F35" s="36">
        <f t="shared" si="0"/>
        <v>4575.5</v>
      </c>
      <c r="G35" s="41">
        <f t="shared" si="1"/>
        <v>0.22877500000000001</v>
      </c>
      <c r="H35" s="43">
        <f t="shared" si="6"/>
        <v>53909.89</v>
      </c>
      <c r="I35" s="26">
        <f>F35+F34+F33</f>
        <v>6383.5</v>
      </c>
      <c r="J35" s="106">
        <f>G35+G34+G33</f>
        <v>0.31917499999999999</v>
      </c>
    </row>
    <row r="36" spans="1:10" x14ac:dyDescent="0.25">
      <c r="A36" s="67">
        <v>37895</v>
      </c>
      <c r="B36" s="50">
        <v>-1780.13</v>
      </c>
      <c r="C36" s="15">
        <v>1316.5</v>
      </c>
      <c r="D36" s="15">
        <v>0</v>
      </c>
      <c r="E36" s="15">
        <v>-901</v>
      </c>
      <c r="F36" s="33">
        <f t="shared" si="0"/>
        <v>-1364.63</v>
      </c>
      <c r="G36" s="39">
        <f t="shared" si="1"/>
        <v>-6.82315E-2</v>
      </c>
      <c r="H36" s="42">
        <f t="shared" si="6"/>
        <v>52545.26</v>
      </c>
      <c r="I36" s="25"/>
      <c r="J36" s="107" t="str">
        <f t="shared" ref="J36:J37" si="14">IF(I36="","",I36/25000)</f>
        <v/>
      </c>
    </row>
    <row r="37" spans="1:10" x14ac:dyDescent="0.25">
      <c r="A37" s="67">
        <v>37926</v>
      </c>
      <c r="B37" s="50">
        <v>-263.75</v>
      </c>
      <c r="C37" s="15">
        <v>-138.5</v>
      </c>
      <c r="D37" s="15">
        <v>-531</v>
      </c>
      <c r="E37" s="15">
        <v>393</v>
      </c>
      <c r="F37" s="30">
        <f t="shared" si="0"/>
        <v>-540.25</v>
      </c>
      <c r="G37" s="31">
        <f t="shared" si="1"/>
        <v>-2.7012499999999998E-2</v>
      </c>
      <c r="H37" s="45">
        <f t="shared" si="6"/>
        <v>52005.01</v>
      </c>
      <c r="I37" s="23"/>
      <c r="J37" s="105" t="str">
        <f t="shared" si="14"/>
        <v/>
      </c>
    </row>
    <row r="38" spans="1:10" ht="15.75" thickBot="1" x14ac:dyDescent="0.3">
      <c r="A38" s="67">
        <v>37956</v>
      </c>
      <c r="B38" s="50">
        <v>3534.25</v>
      </c>
      <c r="C38" s="15">
        <v>2741.5</v>
      </c>
      <c r="D38" s="15">
        <v>0</v>
      </c>
      <c r="E38" s="15">
        <v>299</v>
      </c>
      <c r="F38" s="36">
        <f t="shared" si="0"/>
        <v>6574.75</v>
      </c>
      <c r="G38" s="41">
        <f t="shared" si="1"/>
        <v>0.32873750000000002</v>
      </c>
      <c r="H38" s="43">
        <f t="shared" si="6"/>
        <v>58579.76</v>
      </c>
      <c r="I38" s="26">
        <f>F38+F37+F36</f>
        <v>4669.87</v>
      </c>
      <c r="J38" s="106">
        <f>G38+G37+G36</f>
        <v>0.23349350000000002</v>
      </c>
    </row>
    <row r="39" spans="1:10" x14ac:dyDescent="0.25">
      <c r="A39" s="67">
        <v>37987</v>
      </c>
      <c r="B39" s="49">
        <v>1534.25</v>
      </c>
      <c r="C39" s="12">
        <v>1735</v>
      </c>
      <c r="D39" s="12">
        <v>106</v>
      </c>
      <c r="E39" s="12">
        <v>381</v>
      </c>
      <c r="F39" s="33">
        <f t="shared" ref="F39:F70" si="15">B39+C39+D39+E39</f>
        <v>3756.25</v>
      </c>
      <c r="G39" s="39">
        <f t="shared" ref="G39:G70" si="16">F39/20000</f>
        <v>0.18781249999999999</v>
      </c>
      <c r="H39" s="42">
        <f t="shared" si="6"/>
        <v>62336.01</v>
      </c>
      <c r="I39" s="25"/>
      <c r="J39" s="107" t="str">
        <f t="shared" ref="J39:J40" si="17">IF(I39="","",I39/25000)</f>
        <v/>
      </c>
    </row>
    <row r="40" spans="1:10" x14ac:dyDescent="0.25">
      <c r="A40" s="67">
        <v>38018</v>
      </c>
      <c r="B40" s="50">
        <v>2282.75</v>
      </c>
      <c r="C40" s="15">
        <v>73.5</v>
      </c>
      <c r="D40" s="15">
        <v>0</v>
      </c>
      <c r="E40" s="15">
        <v>137</v>
      </c>
      <c r="F40" s="30">
        <f t="shared" si="15"/>
        <v>2493.25</v>
      </c>
      <c r="G40" s="31">
        <f t="shared" si="16"/>
        <v>0.1246625</v>
      </c>
      <c r="H40" s="45">
        <f t="shared" si="6"/>
        <v>64829.26</v>
      </c>
      <c r="I40" s="23"/>
      <c r="J40" s="105" t="str">
        <f t="shared" si="17"/>
        <v/>
      </c>
    </row>
    <row r="41" spans="1:10" ht="15.75" thickBot="1" x14ac:dyDescent="0.3">
      <c r="A41" s="67">
        <v>38047</v>
      </c>
      <c r="B41" s="51">
        <v>1393.63</v>
      </c>
      <c r="C41" s="14">
        <v>-522.5</v>
      </c>
      <c r="D41" s="14">
        <v>0</v>
      </c>
      <c r="E41" s="14">
        <v>231</v>
      </c>
      <c r="F41" s="36">
        <f t="shared" si="15"/>
        <v>1102.1300000000001</v>
      </c>
      <c r="G41" s="41">
        <f t="shared" si="16"/>
        <v>5.5106500000000003E-2</v>
      </c>
      <c r="H41" s="43">
        <f t="shared" si="6"/>
        <v>65931.39</v>
      </c>
      <c r="I41" s="26">
        <f>F41+F40+F39</f>
        <v>7351.63</v>
      </c>
      <c r="J41" s="106">
        <f>G41+G40+G39</f>
        <v>0.36758150000000001</v>
      </c>
    </row>
    <row r="42" spans="1:10" x14ac:dyDescent="0.25">
      <c r="A42" s="67">
        <v>38078</v>
      </c>
      <c r="B42" s="50">
        <v>-1624.63</v>
      </c>
      <c r="C42" s="15">
        <v>-783</v>
      </c>
      <c r="D42" s="15">
        <v>256</v>
      </c>
      <c r="E42" s="15">
        <v>-31</v>
      </c>
      <c r="F42" s="33">
        <f t="shared" si="15"/>
        <v>-2182.63</v>
      </c>
      <c r="G42" s="39">
        <f t="shared" si="16"/>
        <v>-0.10913150000000001</v>
      </c>
      <c r="H42" s="42">
        <f t="shared" si="6"/>
        <v>63748.76</v>
      </c>
      <c r="I42" s="25"/>
      <c r="J42" s="107" t="str">
        <f t="shared" ref="J42:J43" si="18">IF(I42="","",I42/25000)</f>
        <v/>
      </c>
    </row>
    <row r="43" spans="1:10" x14ac:dyDescent="0.25">
      <c r="A43" s="67">
        <v>38108</v>
      </c>
      <c r="B43" s="50">
        <v>0</v>
      </c>
      <c r="C43" s="15">
        <v>53</v>
      </c>
      <c r="D43" s="15">
        <v>-81</v>
      </c>
      <c r="E43" s="15">
        <v>-363</v>
      </c>
      <c r="F43" s="30">
        <f t="shared" si="15"/>
        <v>-391</v>
      </c>
      <c r="G43" s="31">
        <f t="shared" si="16"/>
        <v>-1.9550000000000001E-2</v>
      </c>
      <c r="H43" s="45">
        <f t="shared" si="6"/>
        <v>63357.760000000002</v>
      </c>
      <c r="I43" s="23"/>
      <c r="J43" s="105" t="str">
        <f t="shared" si="18"/>
        <v/>
      </c>
    </row>
    <row r="44" spans="1:10" ht="15.75" thickBot="1" x14ac:dyDescent="0.3">
      <c r="A44" s="67">
        <v>38139</v>
      </c>
      <c r="B44" s="50">
        <v>1549.13</v>
      </c>
      <c r="C44" s="15">
        <v>-14</v>
      </c>
      <c r="D44" s="15">
        <v>112</v>
      </c>
      <c r="E44" s="15">
        <v>-56</v>
      </c>
      <c r="F44" s="36">
        <f t="shared" si="15"/>
        <v>1591.13</v>
      </c>
      <c r="G44" s="41">
        <f t="shared" si="16"/>
        <v>7.9556500000000002E-2</v>
      </c>
      <c r="H44" s="43">
        <f t="shared" si="6"/>
        <v>64948.89</v>
      </c>
      <c r="I44" s="26">
        <f>F44+F43+F42</f>
        <v>-982.5</v>
      </c>
      <c r="J44" s="106">
        <f>G44+G43+G42</f>
        <v>-4.9125000000000002E-2</v>
      </c>
    </row>
    <row r="45" spans="1:10" x14ac:dyDescent="0.25">
      <c r="A45" s="67">
        <v>38169</v>
      </c>
      <c r="B45" s="49">
        <v>330</v>
      </c>
      <c r="C45" s="12">
        <v>-1516</v>
      </c>
      <c r="D45" s="12">
        <v>156</v>
      </c>
      <c r="E45" s="12">
        <v>306</v>
      </c>
      <c r="F45" s="33">
        <f t="shared" si="15"/>
        <v>-724</v>
      </c>
      <c r="G45" s="39">
        <f t="shared" si="16"/>
        <v>-3.6200000000000003E-2</v>
      </c>
      <c r="H45" s="42">
        <f t="shared" si="6"/>
        <v>64224.89</v>
      </c>
      <c r="I45" s="25"/>
      <c r="J45" s="107" t="str">
        <f t="shared" ref="J45:J46" si="19">IF(I45="","",I45/25000)</f>
        <v/>
      </c>
    </row>
    <row r="46" spans="1:10" x14ac:dyDescent="0.25">
      <c r="A46" s="67">
        <v>38200</v>
      </c>
      <c r="B46" s="50">
        <v>2988.88</v>
      </c>
      <c r="C46" s="15">
        <v>215</v>
      </c>
      <c r="D46" s="15">
        <v>0</v>
      </c>
      <c r="E46" s="15">
        <v>-81</v>
      </c>
      <c r="F46" s="30">
        <f t="shared" si="15"/>
        <v>3122.88</v>
      </c>
      <c r="G46" s="31">
        <f t="shared" si="16"/>
        <v>0.15614400000000001</v>
      </c>
      <c r="H46" s="45">
        <f t="shared" si="6"/>
        <v>67347.77</v>
      </c>
      <c r="I46" s="23"/>
      <c r="J46" s="105" t="str">
        <f t="shared" si="19"/>
        <v/>
      </c>
    </row>
    <row r="47" spans="1:10" ht="15.75" thickBot="1" x14ac:dyDescent="0.3">
      <c r="A47" s="67">
        <v>38231</v>
      </c>
      <c r="B47" s="51">
        <v>2424.13</v>
      </c>
      <c r="C47" s="14">
        <v>945</v>
      </c>
      <c r="D47" s="14">
        <v>312</v>
      </c>
      <c r="E47" s="14">
        <v>0</v>
      </c>
      <c r="F47" s="36">
        <f t="shared" si="15"/>
        <v>3681.13</v>
      </c>
      <c r="G47" s="41">
        <f t="shared" si="16"/>
        <v>0.18405650000000001</v>
      </c>
      <c r="H47" s="43">
        <f t="shared" si="6"/>
        <v>71028.900000000009</v>
      </c>
      <c r="I47" s="26">
        <f>F47+F46+F45</f>
        <v>6080.01</v>
      </c>
      <c r="J47" s="106">
        <f>G47+G46+G45</f>
        <v>0.30400050000000001</v>
      </c>
    </row>
    <row r="48" spans="1:10" x14ac:dyDescent="0.25">
      <c r="A48" s="67">
        <v>38261</v>
      </c>
      <c r="B48" s="50">
        <v>1064</v>
      </c>
      <c r="C48" s="15">
        <v>-1557</v>
      </c>
      <c r="D48" s="15">
        <v>-181</v>
      </c>
      <c r="E48" s="15">
        <v>374</v>
      </c>
      <c r="F48" s="33">
        <f t="shared" si="15"/>
        <v>-300</v>
      </c>
      <c r="G48" s="39">
        <f t="shared" si="16"/>
        <v>-1.4999999999999999E-2</v>
      </c>
      <c r="H48" s="42">
        <f t="shared" si="6"/>
        <v>70728.900000000009</v>
      </c>
      <c r="I48" s="25"/>
      <c r="J48" s="107" t="str">
        <f t="shared" ref="J48:J49" si="20">IF(I48="","",I48/25000)</f>
        <v/>
      </c>
    </row>
    <row r="49" spans="1:10" x14ac:dyDescent="0.25">
      <c r="A49" s="67">
        <v>38292</v>
      </c>
      <c r="B49" s="50">
        <v>-2718</v>
      </c>
      <c r="C49" s="15">
        <v>1314.5</v>
      </c>
      <c r="D49" s="15">
        <v>0</v>
      </c>
      <c r="E49" s="15">
        <v>24</v>
      </c>
      <c r="F49" s="30">
        <f t="shared" si="15"/>
        <v>-1379.5</v>
      </c>
      <c r="G49" s="31">
        <f t="shared" si="16"/>
        <v>-6.8974999999999995E-2</v>
      </c>
      <c r="H49" s="45">
        <f t="shared" si="6"/>
        <v>69349.400000000009</v>
      </c>
      <c r="I49" s="23"/>
      <c r="J49" s="105" t="str">
        <f t="shared" si="20"/>
        <v/>
      </c>
    </row>
    <row r="50" spans="1:10" ht="15.75" thickBot="1" x14ac:dyDescent="0.3">
      <c r="A50" s="67">
        <v>38322</v>
      </c>
      <c r="B50" s="50">
        <v>892.13</v>
      </c>
      <c r="C50" s="15">
        <v>829</v>
      </c>
      <c r="D50" s="15">
        <v>0</v>
      </c>
      <c r="E50" s="15">
        <v>24</v>
      </c>
      <c r="F50" s="36">
        <f t="shared" si="15"/>
        <v>1745.13</v>
      </c>
      <c r="G50" s="41">
        <f t="shared" si="16"/>
        <v>8.7256500000000001E-2</v>
      </c>
      <c r="H50" s="43">
        <f t="shared" si="6"/>
        <v>71094.530000000013</v>
      </c>
      <c r="I50" s="26">
        <f>F50+F49+F48</f>
        <v>65.630000000000109</v>
      </c>
      <c r="J50" s="106">
        <f>G50+G49+G48</f>
        <v>3.2815000000000066E-3</v>
      </c>
    </row>
    <row r="51" spans="1:10" x14ac:dyDescent="0.25">
      <c r="A51" s="67">
        <v>38353</v>
      </c>
      <c r="B51" s="49">
        <v>359.38</v>
      </c>
      <c r="C51" s="12">
        <v>-528.5</v>
      </c>
      <c r="D51" s="12">
        <v>0</v>
      </c>
      <c r="E51" s="12">
        <v>93</v>
      </c>
      <c r="F51" s="33">
        <f t="shared" si="15"/>
        <v>-76.12</v>
      </c>
      <c r="G51" s="39">
        <f t="shared" si="16"/>
        <v>-3.8060000000000004E-3</v>
      </c>
      <c r="H51" s="42">
        <f t="shared" si="6"/>
        <v>71018.410000000018</v>
      </c>
      <c r="I51" s="25"/>
      <c r="J51" s="107" t="str">
        <f t="shared" ref="J51:J52" si="21">IF(I51="","",I51/25000)</f>
        <v/>
      </c>
    </row>
    <row r="52" spans="1:10" x14ac:dyDescent="0.25">
      <c r="A52" s="67">
        <v>38384</v>
      </c>
      <c r="B52" s="50">
        <v>-1217.25</v>
      </c>
      <c r="C52" s="15">
        <v>-261</v>
      </c>
      <c r="D52" s="15">
        <v>0</v>
      </c>
      <c r="E52" s="15">
        <v>0</v>
      </c>
      <c r="F52" s="30">
        <f t="shared" si="15"/>
        <v>-1478.25</v>
      </c>
      <c r="G52" s="31">
        <f t="shared" si="16"/>
        <v>-7.3912500000000006E-2</v>
      </c>
      <c r="H52" s="45">
        <f t="shared" si="6"/>
        <v>69540.160000000018</v>
      </c>
      <c r="I52" s="23"/>
      <c r="J52" s="105" t="str">
        <f t="shared" si="21"/>
        <v/>
      </c>
    </row>
    <row r="53" spans="1:10" ht="15.75" thickBot="1" x14ac:dyDescent="0.3">
      <c r="A53" s="67">
        <v>38412</v>
      </c>
      <c r="B53" s="51">
        <v>-374.63</v>
      </c>
      <c r="C53" s="14">
        <v>558.5</v>
      </c>
      <c r="D53" s="14">
        <v>0</v>
      </c>
      <c r="E53" s="14">
        <v>0</v>
      </c>
      <c r="F53" s="36">
        <f t="shared" si="15"/>
        <v>183.87</v>
      </c>
      <c r="G53" s="41">
        <f t="shared" si="16"/>
        <v>9.1935000000000003E-3</v>
      </c>
      <c r="H53" s="43">
        <f t="shared" si="6"/>
        <v>69724.030000000013</v>
      </c>
      <c r="I53" s="26">
        <f>F53+F52+F51</f>
        <v>-1370.5</v>
      </c>
      <c r="J53" s="106">
        <f>G53+G52+G51</f>
        <v>-6.8525000000000003E-2</v>
      </c>
    </row>
    <row r="54" spans="1:10" x14ac:dyDescent="0.25">
      <c r="A54" s="67">
        <v>38443</v>
      </c>
      <c r="B54" s="50">
        <v>501.13</v>
      </c>
      <c r="C54" s="15">
        <v>0</v>
      </c>
      <c r="D54" s="15">
        <v>-150</v>
      </c>
      <c r="E54" s="15">
        <v>-275</v>
      </c>
      <c r="F54" s="33">
        <f t="shared" si="15"/>
        <v>76.13</v>
      </c>
      <c r="G54" s="39">
        <f t="shared" si="16"/>
        <v>3.8065E-3</v>
      </c>
      <c r="H54" s="42">
        <f t="shared" si="6"/>
        <v>69800.160000000018</v>
      </c>
      <c r="I54" s="25"/>
      <c r="J54" s="107" t="str">
        <f t="shared" ref="J54:J55" si="22">IF(I54="","",I54/25000)</f>
        <v/>
      </c>
    </row>
    <row r="55" spans="1:10" x14ac:dyDescent="0.25">
      <c r="A55" s="67">
        <v>38473</v>
      </c>
      <c r="B55" s="50">
        <v>2501.88</v>
      </c>
      <c r="C55" s="15">
        <v>2220.5</v>
      </c>
      <c r="D55" s="15">
        <v>181</v>
      </c>
      <c r="E55" s="15">
        <v>0</v>
      </c>
      <c r="F55" s="30">
        <f t="shared" si="15"/>
        <v>4903.38</v>
      </c>
      <c r="G55" s="31">
        <f t="shared" si="16"/>
        <v>0.245169</v>
      </c>
      <c r="H55" s="45">
        <f t="shared" si="6"/>
        <v>74703.540000000023</v>
      </c>
      <c r="I55" s="23"/>
      <c r="J55" s="105" t="str">
        <f t="shared" si="22"/>
        <v/>
      </c>
    </row>
    <row r="56" spans="1:10" ht="15.75" thickBot="1" x14ac:dyDescent="0.3">
      <c r="A56" s="67">
        <v>38504</v>
      </c>
      <c r="B56" s="50">
        <v>501.13</v>
      </c>
      <c r="C56" s="15">
        <v>-26.5</v>
      </c>
      <c r="D56" s="15">
        <v>0</v>
      </c>
      <c r="E56" s="15">
        <v>-438</v>
      </c>
      <c r="F56" s="36">
        <f t="shared" si="15"/>
        <v>36.629999999999995</v>
      </c>
      <c r="G56" s="41">
        <f t="shared" si="16"/>
        <v>1.8314999999999998E-3</v>
      </c>
      <c r="H56" s="43">
        <f t="shared" si="6"/>
        <v>74740.170000000027</v>
      </c>
      <c r="I56" s="26">
        <f>F56+F55+F54</f>
        <v>5016.1400000000003</v>
      </c>
      <c r="J56" s="106">
        <f>G56+G55+G54</f>
        <v>0.250807</v>
      </c>
    </row>
    <row r="57" spans="1:10" x14ac:dyDescent="0.25">
      <c r="A57" s="67">
        <v>38534</v>
      </c>
      <c r="B57" s="49">
        <v>-2296.5</v>
      </c>
      <c r="C57" s="12">
        <v>1267.5</v>
      </c>
      <c r="D57" s="12">
        <v>106</v>
      </c>
      <c r="E57" s="12">
        <v>-369</v>
      </c>
      <c r="F57" s="33">
        <f t="shared" si="15"/>
        <v>-1292</v>
      </c>
      <c r="G57" s="39">
        <f t="shared" si="16"/>
        <v>-6.4600000000000005E-2</v>
      </c>
      <c r="H57" s="42">
        <f t="shared" si="6"/>
        <v>73448.170000000027</v>
      </c>
      <c r="I57" s="25"/>
      <c r="J57" s="107" t="str">
        <f t="shared" ref="J57:J58" si="23">IF(I57="","",I57/25000)</f>
        <v/>
      </c>
    </row>
    <row r="58" spans="1:10" x14ac:dyDescent="0.25">
      <c r="A58" s="67">
        <v>38565</v>
      </c>
      <c r="B58" s="50">
        <v>1423.38</v>
      </c>
      <c r="C58" s="15">
        <v>-1022.5</v>
      </c>
      <c r="D58" s="15">
        <v>-94</v>
      </c>
      <c r="E58" s="15">
        <v>-632</v>
      </c>
      <c r="F58" s="30">
        <f t="shared" si="15"/>
        <v>-325.11999999999989</v>
      </c>
      <c r="G58" s="31">
        <f t="shared" si="16"/>
        <v>-1.6255999999999996E-2</v>
      </c>
      <c r="H58" s="45">
        <f t="shared" si="6"/>
        <v>73123.050000000032</v>
      </c>
      <c r="I58" s="23"/>
      <c r="J58" s="105" t="str">
        <f t="shared" si="23"/>
        <v/>
      </c>
    </row>
    <row r="59" spans="1:10" ht="15.75" thickBot="1" x14ac:dyDescent="0.3">
      <c r="A59" s="67">
        <v>38596</v>
      </c>
      <c r="B59" s="51">
        <v>-2343</v>
      </c>
      <c r="C59" s="14">
        <v>-1557</v>
      </c>
      <c r="D59" s="14">
        <v>-531</v>
      </c>
      <c r="E59" s="14">
        <v>243</v>
      </c>
      <c r="F59" s="36">
        <f t="shared" si="15"/>
        <v>-4188</v>
      </c>
      <c r="G59" s="41">
        <f t="shared" si="16"/>
        <v>-0.2094</v>
      </c>
      <c r="H59" s="43">
        <f t="shared" si="6"/>
        <v>68935.050000000032</v>
      </c>
      <c r="I59" s="26">
        <f>F59+F58+F57</f>
        <v>-5805.12</v>
      </c>
      <c r="J59" s="106">
        <f>G59+G58+G57</f>
        <v>-0.29025600000000001</v>
      </c>
    </row>
    <row r="60" spans="1:10" x14ac:dyDescent="0.25">
      <c r="A60" s="67">
        <v>38626</v>
      </c>
      <c r="B60" s="50">
        <v>0</v>
      </c>
      <c r="C60" s="15">
        <v>0</v>
      </c>
      <c r="D60" s="15">
        <v>-531</v>
      </c>
      <c r="E60" s="15">
        <v>-106</v>
      </c>
      <c r="F60" s="33">
        <f t="shared" si="15"/>
        <v>-637</v>
      </c>
      <c r="G60" s="39">
        <f t="shared" si="16"/>
        <v>-3.1850000000000003E-2</v>
      </c>
      <c r="H60" s="42">
        <f t="shared" si="6"/>
        <v>68298.050000000032</v>
      </c>
      <c r="I60" s="25"/>
      <c r="J60" s="107" t="str">
        <f t="shared" ref="J60:J61" si="24">IF(I60="","",I60/25000)</f>
        <v/>
      </c>
    </row>
    <row r="61" spans="1:10" x14ac:dyDescent="0.25">
      <c r="A61" s="67">
        <v>38657</v>
      </c>
      <c r="B61" s="50">
        <v>-139.5</v>
      </c>
      <c r="C61" s="15">
        <v>2081.5</v>
      </c>
      <c r="D61" s="15">
        <v>293</v>
      </c>
      <c r="E61" s="15">
        <v>224</v>
      </c>
      <c r="F61" s="30">
        <f t="shared" si="15"/>
        <v>2459</v>
      </c>
      <c r="G61" s="31">
        <f t="shared" si="16"/>
        <v>0.12295</v>
      </c>
      <c r="H61" s="45">
        <f t="shared" si="6"/>
        <v>70757.050000000032</v>
      </c>
      <c r="I61" s="23"/>
      <c r="J61" s="105" t="str">
        <f t="shared" si="24"/>
        <v/>
      </c>
    </row>
    <row r="62" spans="1:10" ht="15.75" thickBot="1" x14ac:dyDescent="0.3">
      <c r="A62" s="67">
        <v>38687</v>
      </c>
      <c r="B62" s="50">
        <v>844.5</v>
      </c>
      <c r="C62" s="15">
        <v>233.5</v>
      </c>
      <c r="D62" s="15">
        <v>0</v>
      </c>
      <c r="E62" s="15">
        <v>-369</v>
      </c>
      <c r="F62" s="36">
        <f t="shared" si="15"/>
        <v>709</v>
      </c>
      <c r="G62" s="41">
        <f t="shared" si="16"/>
        <v>3.5450000000000002E-2</v>
      </c>
      <c r="H62" s="43">
        <f t="shared" si="6"/>
        <v>71466.050000000032</v>
      </c>
      <c r="I62" s="26">
        <f>F62+F61+F60</f>
        <v>2531</v>
      </c>
      <c r="J62" s="106">
        <f>G62+G61+G60</f>
        <v>0.12655</v>
      </c>
    </row>
    <row r="63" spans="1:10" x14ac:dyDescent="0.25">
      <c r="A63" s="67">
        <v>38718</v>
      </c>
      <c r="B63" s="49">
        <v>-452.38</v>
      </c>
      <c r="C63" s="12">
        <v>-555.5</v>
      </c>
      <c r="D63" s="12">
        <v>168</v>
      </c>
      <c r="E63" s="12">
        <v>168</v>
      </c>
      <c r="F63" s="33">
        <f t="shared" si="15"/>
        <v>-671.88</v>
      </c>
      <c r="G63" s="39">
        <f t="shared" si="16"/>
        <v>-3.3593999999999999E-2</v>
      </c>
      <c r="H63" s="42">
        <f t="shared" si="6"/>
        <v>70794.170000000027</v>
      </c>
      <c r="I63" s="25"/>
      <c r="J63" s="107" t="str">
        <f t="shared" ref="J63:J64" si="25">IF(I63="","",I63/25000)</f>
        <v/>
      </c>
    </row>
    <row r="64" spans="1:10" x14ac:dyDescent="0.25">
      <c r="A64" s="67">
        <v>38749</v>
      </c>
      <c r="B64" s="50">
        <v>-468.75</v>
      </c>
      <c r="C64" s="15">
        <v>-707</v>
      </c>
      <c r="D64" s="15">
        <v>-69</v>
      </c>
      <c r="E64" s="15">
        <v>218</v>
      </c>
      <c r="F64" s="30">
        <f t="shared" si="15"/>
        <v>-1026.75</v>
      </c>
      <c r="G64" s="31">
        <f t="shared" si="16"/>
        <v>-5.1337500000000001E-2</v>
      </c>
      <c r="H64" s="45">
        <f t="shared" si="6"/>
        <v>69767.420000000027</v>
      </c>
      <c r="I64" s="23"/>
      <c r="J64" s="105" t="str">
        <f t="shared" si="25"/>
        <v/>
      </c>
    </row>
    <row r="65" spans="1:10" ht="15.75" thickBot="1" x14ac:dyDescent="0.3">
      <c r="A65" s="67">
        <v>38777</v>
      </c>
      <c r="B65" s="51">
        <v>-734</v>
      </c>
      <c r="C65" s="14">
        <v>1829</v>
      </c>
      <c r="D65" s="14">
        <v>268</v>
      </c>
      <c r="E65" s="14">
        <v>0</v>
      </c>
      <c r="F65" s="36">
        <f t="shared" si="15"/>
        <v>1363</v>
      </c>
      <c r="G65" s="41">
        <f t="shared" si="16"/>
        <v>6.8150000000000002E-2</v>
      </c>
      <c r="H65" s="43">
        <f t="shared" si="6"/>
        <v>71130.420000000027</v>
      </c>
      <c r="I65" s="26">
        <f>F65+F64+F63</f>
        <v>-335.63</v>
      </c>
      <c r="J65" s="106">
        <f>G65+G64+G63</f>
        <v>-1.6781499999999998E-2</v>
      </c>
    </row>
    <row r="66" spans="1:10" x14ac:dyDescent="0.25">
      <c r="A66" s="67">
        <v>38808</v>
      </c>
      <c r="B66" s="50">
        <v>0</v>
      </c>
      <c r="C66" s="15">
        <v>1405</v>
      </c>
      <c r="D66" s="15">
        <v>0</v>
      </c>
      <c r="E66" s="15">
        <v>-106</v>
      </c>
      <c r="F66" s="33">
        <f t="shared" si="15"/>
        <v>1299</v>
      </c>
      <c r="G66" s="39">
        <f t="shared" si="16"/>
        <v>6.4949999999999994E-2</v>
      </c>
      <c r="H66" s="42">
        <f t="shared" si="6"/>
        <v>72429.420000000027</v>
      </c>
      <c r="I66" s="25"/>
      <c r="J66" s="107" t="str">
        <f t="shared" ref="J66:J67" si="26">IF(I66="","",I66/25000)</f>
        <v/>
      </c>
    </row>
    <row r="67" spans="1:10" x14ac:dyDescent="0.25">
      <c r="A67" s="67">
        <v>38838</v>
      </c>
      <c r="B67" s="50">
        <v>-452</v>
      </c>
      <c r="C67" s="15">
        <v>-1298</v>
      </c>
      <c r="D67" s="15">
        <v>631</v>
      </c>
      <c r="E67" s="15">
        <v>267</v>
      </c>
      <c r="F67" s="30">
        <f t="shared" si="15"/>
        <v>-852</v>
      </c>
      <c r="G67" s="31">
        <f t="shared" si="16"/>
        <v>-4.2599999999999999E-2</v>
      </c>
      <c r="H67" s="45">
        <f t="shared" si="6"/>
        <v>71577.420000000027</v>
      </c>
      <c r="I67" s="23"/>
      <c r="J67" s="105" t="str">
        <f t="shared" si="26"/>
        <v/>
      </c>
    </row>
    <row r="68" spans="1:10" ht="15.75" thickBot="1" x14ac:dyDescent="0.3">
      <c r="A68" s="67">
        <v>38869</v>
      </c>
      <c r="B68" s="50">
        <v>-233.63</v>
      </c>
      <c r="C68" s="15">
        <v>0</v>
      </c>
      <c r="D68" s="15">
        <v>743</v>
      </c>
      <c r="E68" s="15">
        <v>1912</v>
      </c>
      <c r="F68" s="36">
        <f t="shared" si="15"/>
        <v>2421.37</v>
      </c>
      <c r="G68" s="41">
        <f t="shared" si="16"/>
        <v>0.1210685</v>
      </c>
      <c r="H68" s="43">
        <f t="shared" si="6"/>
        <v>73998.790000000023</v>
      </c>
      <c r="I68" s="26">
        <f>F68+F67+F66</f>
        <v>2868.37</v>
      </c>
      <c r="J68" s="106">
        <f>G68+G67+G66</f>
        <v>0.1434185</v>
      </c>
    </row>
    <row r="69" spans="1:10" x14ac:dyDescent="0.25">
      <c r="A69" s="67">
        <v>38899</v>
      </c>
      <c r="B69" s="49">
        <v>1203.1300000000001</v>
      </c>
      <c r="C69" s="12">
        <v>-1970.5</v>
      </c>
      <c r="D69" s="12">
        <v>624</v>
      </c>
      <c r="E69" s="12">
        <v>1287</v>
      </c>
      <c r="F69" s="33">
        <f t="shared" si="15"/>
        <v>1143.6300000000001</v>
      </c>
      <c r="G69" s="39">
        <f t="shared" si="16"/>
        <v>5.7181500000000003E-2</v>
      </c>
      <c r="H69" s="42">
        <f t="shared" si="6"/>
        <v>75142.420000000027</v>
      </c>
      <c r="I69" s="25"/>
      <c r="J69" s="107" t="str">
        <f t="shared" ref="J69:J70" si="27">IF(I69="","",I69/25000)</f>
        <v/>
      </c>
    </row>
    <row r="70" spans="1:10" x14ac:dyDescent="0.25">
      <c r="A70" s="67">
        <v>38930</v>
      </c>
      <c r="B70" s="50">
        <v>1657.75</v>
      </c>
      <c r="C70" s="15">
        <v>664</v>
      </c>
      <c r="D70" s="15">
        <v>-31</v>
      </c>
      <c r="E70" s="15">
        <v>-532</v>
      </c>
      <c r="F70" s="30">
        <f t="shared" si="15"/>
        <v>1758.75</v>
      </c>
      <c r="G70" s="31">
        <f t="shared" si="16"/>
        <v>8.7937500000000002E-2</v>
      </c>
      <c r="H70" s="45">
        <f t="shared" si="6"/>
        <v>76901.170000000027</v>
      </c>
      <c r="I70" s="23"/>
      <c r="J70" s="105" t="str">
        <f t="shared" si="27"/>
        <v/>
      </c>
    </row>
    <row r="71" spans="1:10" ht="15.75" thickBot="1" x14ac:dyDescent="0.3">
      <c r="A71" s="67">
        <v>38961</v>
      </c>
      <c r="B71" s="51">
        <v>907.75</v>
      </c>
      <c r="C71" s="14">
        <v>1897.5</v>
      </c>
      <c r="D71" s="14">
        <v>-332</v>
      </c>
      <c r="E71" s="14">
        <v>-220</v>
      </c>
      <c r="F71" s="36">
        <f t="shared" ref="F71:F102" si="28">B71+C71+D71+E71</f>
        <v>2253.25</v>
      </c>
      <c r="G71" s="41">
        <f t="shared" ref="G71:G102" si="29">F71/20000</f>
        <v>0.1126625</v>
      </c>
      <c r="H71" s="43">
        <f t="shared" si="6"/>
        <v>79154.420000000027</v>
      </c>
      <c r="I71" s="26">
        <f>F71+F70+F69</f>
        <v>5155.63</v>
      </c>
      <c r="J71" s="106">
        <f>G71+G70+G69</f>
        <v>0.2577815</v>
      </c>
    </row>
    <row r="72" spans="1:10" x14ac:dyDescent="0.25">
      <c r="A72" s="67">
        <v>38991</v>
      </c>
      <c r="B72" s="50">
        <v>140.63</v>
      </c>
      <c r="C72" s="15">
        <v>960.5</v>
      </c>
      <c r="D72" s="15">
        <v>-338</v>
      </c>
      <c r="E72" s="15">
        <v>-369</v>
      </c>
      <c r="F72" s="33">
        <f t="shared" si="28"/>
        <v>394.13000000000011</v>
      </c>
      <c r="G72" s="39">
        <f t="shared" si="29"/>
        <v>1.9706500000000005E-2</v>
      </c>
      <c r="H72" s="42">
        <f t="shared" si="6"/>
        <v>79548.550000000032</v>
      </c>
      <c r="I72" s="25"/>
      <c r="J72" s="107" t="str">
        <f t="shared" ref="J72:J73" si="30">IF(I72="","",I72/25000)</f>
        <v/>
      </c>
    </row>
    <row r="73" spans="1:10" x14ac:dyDescent="0.25">
      <c r="A73" s="67">
        <v>39022</v>
      </c>
      <c r="B73" s="50">
        <v>907</v>
      </c>
      <c r="C73" s="15">
        <v>1991.5</v>
      </c>
      <c r="D73" s="15">
        <v>943</v>
      </c>
      <c r="E73" s="15">
        <v>-107</v>
      </c>
      <c r="F73" s="30">
        <f t="shared" si="28"/>
        <v>3734.5</v>
      </c>
      <c r="G73" s="31">
        <f t="shared" si="29"/>
        <v>0.186725</v>
      </c>
      <c r="H73" s="45">
        <f t="shared" si="6"/>
        <v>83283.050000000032</v>
      </c>
      <c r="I73" s="23"/>
      <c r="J73" s="105" t="str">
        <f t="shared" si="30"/>
        <v/>
      </c>
    </row>
    <row r="74" spans="1:10" ht="15.75" thickBot="1" x14ac:dyDescent="0.3">
      <c r="A74" s="67">
        <v>39052</v>
      </c>
      <c r="B74" s="50">
        <v>-1546.13</v>
      </c>
      <c r="C74" s="15">
        <v>1118</v>
      </c>
      <c r="D74" s="15">
        <v>156</v>
      </c>
      <c r="E74" s="15">
        <v>-225</v>
      </c>
      <c r="F74" s="36">
        <f t="shared" si="28"/>
        <v>-497.13000000000011</v>
      </c>
      <c r="G74" s="41">
        <f t="shared" si="29"/>
        <v>-2.4856500000000007E-2</v>
      </c>
      <c r="H74" s="43">
        <f t="shared" si="6"/>
        <v>82785.920000000027</v>
      </c>
      <c r="I74" s="26">
        <f>F74+F73+F72</f>
        <v>3631.5</v>
      </c>
      <c r="J74" s="106">
        <f>G74+G73+G72</f>
        <v>0.18157500000000001</v>
      </c>
    </row>
    <row r="75" spans="1:10" x14ac:dyDescent="0.25">
      <c r="A75" s="67">
        <v>39083</v>
      </c>
      <c r="B75" s="49">
        <v>-484</v>
      </c>
      <c r="C75" s="12">
        <v>-789</v>
      </c>
      <c r="D75" s="12">
        <v>206</v>
      </c>
      <c r="E75" s="12">
        <v>56</v>
      </c>
      <c r="F75" s="33">
        <f t="shared" si="28"/>
        <v>-1011</v>
      </c>
      <c r="G75" s="39">
        <f t="shared" si="29"/>
        <v>-5.0549999999999998E-2</v>
      </c>
      <c r="H75" s="42">
        <f t="shared" si="6"/>
        <v>81774.920000000027</v>
      </c>
      <c r="I75" s="25"/>
      <c r="J75" s="107" t="str">
        <f t="shared" ref="J75:J76" si="31">IF(I75="","",I75/25000)</f>
        <v/>
      </c>
    </row>
    <row r="76" spans="1:10" x14ac:dyDescent="0.25">
      <c r="A76" s="67">
        <v>39114</v>
      </c>
      <c r="B76" s="50">
        <v>1079.25</v>
      </c>
      <c r="C76" s="15">
        <v>-370</v>
      </c>
      <c r="D76" s="15">
        <v>-682</v>
      </c>
      <c r="E76" s="15">
        <v>-432</v>
      </c>
      <c r="F76" s="30">
        <f t="shared" si="28"/>
        <v>-404.75</v>
      </c>
      <c r="G76" s="31">
        <f t="shared" si="29"/>
        <v>-2.0237499999999999E-2</v>
      </c>
      <c r="H76" s="45">
        <f t="shared" si="6"/>
        <v>81370.170000000027</v>
      </c>
      <c r="I76" s="23"/>
      <c r="J76" s="105" t="str">
        <f t="shared" si="31"/>
        <v/>
      </c>
    </row>
    <row r="77" spans="1:10" ht="15.75" thickBot="1" x14ac:dyDescent="0.3">
      <c r="A77" s="67">
        <v>39142</v>
      </c>
      <c r="B77" s="51">
        <v>235.88</v>
      </c>
      <c r="C77" s="14">
        <v>-1376</v>
      </c>
      <c r="D77" s="14">
        <v>-531</v>
      </c>
      <c r="E77" s="14">
        <v>331</v>
      </c>
      <c r="F77" s="36">
        <f t="shared" si="28"/>
        <v>-1340.12</v>
      </c>
      <c r="G77" s="41">
        <f t="shared" si="29"/>
        <v>-6.7005999999999996E-2</v>
      </c>
      <c r="H77" s="43">
        <f t="shared" si="6"/>
        <v>80030.050000000032</v>
      </c>
      <c r="I77" s="26">
        <f>F77+F76+F75</f>
        <v>-2755.87</v>
      </c>
      <c r="J77" s="106">
        <f>G77+G76+G75</f>
        <v>-0.13779350000000001</v>
      </c>
    </row>
    <row r="78" spans="1:10" x14ac:dyDescent="0.25">
      <c r="A78" s="67">
        <v>39173</v>
      </c>
      <c r="B78" s="50">
        <v>187.5</v>
      </c>
      <c r="C78" s="15">
        <v>2405</v>
      </c>
      <c r="D78" s="15">
        <v>12</v>
      </c>
      <c r="E78" s="15">
        <v>580</v>
      </c>
      <c r="F78" s="33">
        <f t="shared" si="28"/>
        <v>3184.5</v>
      </c>
      <c r="G78" s="39">
        <f t="shared" si="29"/>
        <v>0.15922500000000001</v>
      </c>
      <c r="H78" s="42">
        <f t="shared" si="6"/>
        <v>83214.550000000032</v>
      </c>
      <c r="I78" s="25"/>
      <c r="J78" s="107" t="str">
        <f t="shared" ref="J78:J79" si="32">IF(I78="","",I78/25000)</f>
        <v/>
      </c>
    </row>
    <row r="79" spans="1:10" x14ac:dyDescent="0.25">
      <c r="A79" s="67">
        <v>39203</v>
      </c>
      <c r="B79" s="50">
        <v>-1859</v>
      </c>
      <c r="C79" s="15">
        <v>3040</v>
      </c>
      <c r="D79" s="15">
        <v>249</v>
      </c>
      <c r="E79" s="15">
        <v>-19</v>
      </c>
      <c r="F79" s="30">
        <f t="shared" si="28"/>
        <v>1411</v>
      </c>
      <c r="G79" s="31">
        <f t="shared" si="29"/>
        <v>7.0550000000000002E-2</v>
      </c>
      <c r="H79" s="45">
        <f t="shared" ref="H79:H142" si="33">H78+F79</f>
        <v>84625.550000000032</v>
      </c>
      <c r="I79" s="23"/>
      <c r="J79" s="105" t="str">
        <f t="shared" si="32"/>
        <v/>
      </c>
    </row>
    <row r="80" spans="1:10" ht="15.75" thickBot="1" x14ac:dyDescent="0.3">
      <c r="A80" s="67">
        <v>39234</v>
      </c>
      <c r="B80" s="50">
        <v>0</v>
      </c>
      <c r="C80" s="15">
        <v>-536.5</v>
      </c>
      <c r="D80" s="15">
        <v>12</v>
      </c>
      <c r="E80" s="15">
        <v>-188</v>
      </c>
      <c r="F80" s="36">
        <f t="shared" si="28"/>
        <v>-712.5</v>
      </c>
      <c r="G80" s="41">
        <f t="shared" si="29"/>
        <v>-3.5624999999999997E-2</v>
      </c>
      <c r="H80" s="43">
        <f t="shared" si="33"/>
        <v>83913.050000000032</v>
      </c>
      <c r="I80" s="26">
        <f>F80+F79+F78</f>
        <v>3883</v>
      </c>
      <c r="J80" s="106">
        <f>G80+G79+G78</f>
        <v>0.19415000000000002</v>
      </c>
    </row>
    <row r="81" spans="1:10" x14ac:dyDescent="0.25">
      <c r="A81" s="67">
        <v>39264</v>
      </c>
      <c r="B81" s="49">
        <v>1001.88</v>
      </c>
      <c r="C81" s="12">
        <v>-3327.5</v>
      </c>
      <c r="D81" s="12">
        <v>556</v>
      </c>
      <c r="E81" s="12">
        <v>793</v>
      </c>
      <c r="F81" s="33">
        <f t="shared" si="28"/>
        <v>-976.61999999999989</v>
      </c>
      <c r="G81" s="39">
        <f t="shared" si="29"/>
        <v>-4.8830999999999992E-2</v>
      </c>
      <c r="H81" s="42">
        <f t="shared" si="33"/>
        <v>82936.430000000037</v>
      </c>
      <c r="I81" s="25"/>
      <c r="J81" s="107" t="str">
        <f t="shared" ref="J81:J82" si="34">IF(I81="","",I81/25000)</f>
        <v/>
      </c>
    </row>
    <row r="82" spans="1:10" x14ac:dyDescent="0.25">
      <c r="A82" s="67">
        <v>39295</v>
      </c>
      <c r="B82" s="50">
        <v>1487.75</v>
      </c>
      <c r="C82" s="15">
        <v>-1031.5</v>
      </c>
      <c r="D82" s="15">
        <v>0</v>
      </c>
      <c r="E82" s="15">
        <v>-369</v>
      </c>
      <c r="F82" s="30">
        <f t="shared" si="28"/>
        <v>87.25</v>
      </c>
      <c r="G82" s="31">
        <f t="shared" si="29"/>
        <v>4.3625000000000001E-3</v>
      </c>
      <c r="H82" s="45">
        <f t="shared" si="33"/>
        <v>83023.680000000037</v>
      </c>
      <c r="I82" s="23"/>
      <c r="J82" s="105" t="str">
        <f t="shared" si="34"/>
        <v/>
      </c>
    </row>
    <row r="83" spans="1:10" ht="15.75" thickBot="1" x14ac:dyDescent="0.3">
      <c r="A83" s="67">
        <v>39326</v>
      </c>
      <c r="B83" s="51">
        <v>18.25</v>
      </c>
      <c r="C83" s="14">
        <v>1294</v>
      </c>
      <c r="D83" s="14">
        <v>0</v>
      </c>
      <c r="E83" s="14">
        <v>1849</v>
      </c>
      <c r="F83" s="36">
        <f t="shared" si="28"/>
        <v>3161.25</v>
      </c>
      <c r="G83" s="41">
        <f t="shared" si="29"/>
        <v>0.15806249999999999</v>
      </c>
      <c r="H83" s="43">
        <f t="shared" si="33"/>
        <v>86184.930000000037</v>
      </c>
      <c r="I83" s="26">
        <f>F83+F82+F81</f>
        <v>2271.88</v>
      </c>
      <c r="J83" s="106">
        <f>G83+G82+G81</f>
        <v>0.113594</v>
      </c>
    </row>
    <row r="84" spans="1:10" x14ac:dyDescent="0.25">
      <c r="A84" s="67">
        <v>39356</v>
      </c>
      <c r="B84" s="50">
        <v>704.63</v>
      </c>
      <c r="C84" s="15">
        <v>-361</v>
      </c>
      <c r="D84" s="15">
        <v>187</v>
      </c>
      <c r="E84" s="15">
        <v>543</v>
      </c>
      <c r="F84" s="33">
        <f t="shared" si="28"/>
        <v>1073.6300000000001</v>
      </c>
      <c r="G84" s="39">
        <f t="shared" si="29"/>
        <v>5.3681500000000007E-2</v>
      </c>
      <c r="H84" s="42">
        <f t="shared" si="33"/>
        <v>87258.560000000041</v>
      </c>
      <c r="I84" s="25"/>
      <c r="J84" s="107" t="str">
        <f t="shared" ref="J84:J85" si="35">IF(I84="","",I84/25000)</f>
        <v/>
      </c>
    </row>
    <row r="85" spans="1:10" x14ac:dyDescent="0.25">
      <c r="A85" s="67">
        <v>39387</v>
      </c>
      <c r="B85" s="50">
        <v>4362.38</v>
      </c>
      <c r="C85" s="15">
        <v>0</v>
      </c>
      <c r="D85" s="15">
        <v>793</v>
      </c>
      <c r="E85" s="15">
        <v>824</v>
      </c>
      <c r="F85" s="30">
        <f t="shared" si="28"/>
        <v>5979.38</v>
      </c>
      <c r="G85" s="31">
        <f t="shared" si="29"/>
        <v>0.29896899999999998</v>
      </c>
      <c r="H85" s="45">
        <f t="shared" si="33"/>
        <v>93237.940000000046</v>
      </c>
      <c r="I85" s="23"/>
      <c r="J85" s="105" t="str">
        <f t="shared" si="35"/>
        <v/>
      </c>
    </row>
    <row r="86" spans="1:10" ht="15.75" thickBot="1" x14ac:dyDescent="0.3">
      <c r="A86" s="67">
        <v>39417</v>
      </c>
      <c r="B86" s="50">
        <v>579.63</v>
      </c>
      <c r="C86" s="15">
        <v>-371.5</v>
      </c>
      <c r="D86" s="15">
        <v>0</v>
      </c>
      <c r="E86" s="15">
        <v>668</v>
      </c>
      <c r="F86" s="36">
        <f t="shared" si="28"/>
        <v>876.13</v>
      </c>
      <c r="G86" s="41">
        <f t="shared" si="29"/>
        <v>4.3806499999999998E-2</v>
      </c>
      <c r="H86" s="43">
        <f t="shared" si="33"/>
        <v>94114.070000000051</v>
      </c>
      <c r="I86" s="26">
        <f>F86+F85+F84</f>
        <v>7929.14</v>
      </c>
      <c r="J86" s="106">
        <f>G86+G85+G84</f>
        <v>0.396457</v>
      </c>
    </row>
    <row r="87" spans="1:10" x14ac:dyDescent="0.25">
      <c r="A87" s="67">
        <v>39448</v>
      </c>
      <c r="B87" s="49">
        <v>4471</v>
      </c>
      <c r="C87" s="12">
        <v>193.5</v>
      </c>
      <c r="D87" s="12">
        <v>0</v>
      </c>
      <c r="E87" s="12">
        <v>-369</v>
      </c>
      <c r="F87" s="33">
        <f t="shared" si="28"/>
        <v>4295.5</v>
      </c>
      <c r="G87" s="39">
        <f t="shared" si="29"/>
        <v>0.21477499999999999</v>
      </c>
      <c r="H87" s="42">
        <f t="shared" si="33"/>
        <v>98409.570000000051</v>
      </c>
      <c r="I87" s="25"/>
      <c r="J87" s="107" t="str">
        <f t="shared" ref="J87:J88" si="36">IF(I87="","",I87/25000)</f>
        <v/>
      </c>
    </row>
    <row r="88" spans="1:10" x14ac:dyDescent="0.25">
      <c r="A88" s="67">
        <v>39479</v>
      </c>
      <c r="B88" s="50">
        <v>2799.13</v>
      </c>
      <c r="C88" s="15">
        <v>-208</v>
      </c>
      <c r="D88" s="15">
        <v>1380</v>
      </c>
      <c r="E88" s="15">
        <v>124</v>
      </c>
      <c r="F88" s="30">
        <f t="shared" si="28"/>
        <v>4095.13</v>
      </c>
      <c r="G88" s="31">
        <f t="shared" si="29"/>
        <v>0.20475650000000001</v>
      </c>
      <c r="H88" s="45">
        <f t="shared" si="33"/>
        <v>102504.70000000006</v>
      </c>
      <c r="I88" s="23"/>
      <c r="J88" s="105" t="str">
        <f t="shared" si="36"/>
        <v/>
      </c>
    </row>
    <row r="89" spans="1:10" ht="15.75" thickBot="1" x14ac:dyDescent="0.3">
      <c r="A89" s="67">
        <v>39508</v>
      </c>
      <c r="B89" s="51">
        <v>2036.5</v>
      </c>
      <c r="C89" s="14">
        <v>0</v>
      </c>
      <c r="D89" s="14">
        <v>-531</v>
      </c>
      <c r="E89" s="14">
        <v>-738</v>
      </c>
      <c r="F89" s="36">
        <f t="shared" si="28"/>
        <v>767.5</v>
      </c>
      <c r="G89" s="41">
        <f t="shared" si="29"/>
        <v>3.8374999999999999E-2</v>
      </c>
      <c r="H89" s="43">
        <f t="shared" si="33"/>
        <v>103272.20000000006</v>
      </c>
      <c r="I89" s="26">
        <f>F89+F88+F87</f>
        <v>9158.130000000001</v>
      </c>
      <c r="J89" s="106">
        <f>G89+G88+G87</f>
        <v>0.45790649999999999</v>
      </c>
    </row>
    <row r="90" spans="1:10" x14ac:dyDescent="0.25">
      <c r="A90" s="67">
        <v>39539</v>
      </c>
      <c r="B90" s="50">
        <v>-2405.88</v>
      </c>
      <c r="C90" s="15">
        <v>681.5</v>
      </c>
      <c r="D90" s="15">
        <v>0</v>
      </c>
      <c r="E90" s="15">
        <v>2480</v>
      </c>
      <c r="F90" s="33">
        <f t="shared" si="28"/>
        <v>755.61999999999989</v>
      </c>
      <c r="G90" s="39">
        <f t="shared" si="29"/>
        <v>3.7780999999999995E-2</v>
      </c>
      <c r="H90" s="42">
        <f t="shared" si="33"/>
        <v>104027.82000000005</v>
      </c>
      <c r="I90" s="25"/>
      <c r="J90" s="107" t="str">
        <f t="shared" ref="J90:J91" si="37">IF(I90="","",I90/25000)</f>
        <v/>
      </c>
    </row>
    <row r="91" spans="1:10" x14ac:dyDescent="0.25">
      <c r="A91" s="67">
        <v>39569</v>
      </c>
      <c r="B91" s="50">
        <v>-1093.3800000000001</v>
      </c>
      <c r="C91" s="15">
        <v>-537.5</v>
      </c>
      <c r="D91" s="15">
        <v>37</v>
      </c>
      <c r="E91" s="15">
        <v>-588</v>
      </c>
      <c r="F91" s="30">
        <f t="shared" si="28"/>
        <v>-2181.88</v>
      </c>
      <c r="G91" s="31">
        <f t="shared" si="29"/>
        <v>-0.10909400000000001</v>
      </c>
      <c r="H91" s="45">
        <f t="shared" si="33"/>
        <v>101845.94000000005</v>
      </c>
      <c r="I91" s="23"/>
      <c r="J91" s="105" t="str">
        <f t="shared" si="37"/>
        <v/>
      </c>
    </row>
    <row r="92" spans="1:10" ht="15.75" thickBot="1" x14ac:dyDescent="0.3">
      <c r="A92" s="67">
        <v>39600</v>
      </c>
      <c r="B92" s="50">
        <v>3376.5</v>
      </c>
      <c r="C92" s="15">
        <v>0</v>
      </c>
      <c r="D92" s="15">
        <v>-225</v>
      </c>
      <c r="E92" s="15">
        <v>0</v>
      </c>
      <c r="F92" s="36">
        <f t="shared" si="28"/>
        <v>3151.5</v>
      </c>
      <c r="G92" s="41">
        <f t="shared" si="29"/>
        <v>0.15757499999999999</v>
      </c>
      <c r="H92" s="43">
        <f t="shared" si="33"/>
        <v>104997.44000000005</v>
      </c>
      <c r="I92" s="26">
        <f>F92+F91+F90</f>
        <v>1725.2399999999998</v>
      </c>
      <c r="J92" s="106">
        <f>G92+G91+G90</f>
        <v>8.6261999999999978E-2</v>
      </c>
    </row>
    <row r="93" spans="1:10" x14ac:dyDescent="0.25">
      <c r="A93" s="67">
        <v>39630</v>
      </c>
      <c r="B93" s="49">
        <v>1987.38</v>
      </c>
      <c r="C93" s="12">
        <v>90.5</v>
      </c>
      <c r="D93" s="12">
        <v>0</v>
      </c>
      <c r="E93" s="12">
        <v>-1107</v>
      </c>
      <c r="F93" s="33">
        <f t="shared" si="28"/>
        <v>970.88000000000011</v>
      </c>
      <c r="G93" s="39">
        <f t="shared" si="29"/>
        <v>4.8544000000000004E-2</v>
      </c>
      <c r="H93" s="42">
        <f t="shared" si="33"/>
        <v>105968.32000000005</v>
      </c>
      <c r="I93" s="25"/>
      <c r="J93" s="107" t="str">
        <f t="shared" ref="J93:J94" si="38">IF(I93="","",I93/25000)</f>
        <v/>
      </c>
    </row>
    <row r="94" spans="1:10" x14ac:dyDescent="0.25">
      <c r="A94" s="67">
        <v>39661</v>
      </c>
      <c r="B94" s="50">
        <v>331.13</v>
      </c>
      <c r="C94" s="15">
        <v>1521.5</v>
      </c>
      <c r="D94" s="15">
        <v>56</v>
      </c>
      <c r="E94" s="15">
        <v>624</v>
      </c>
      <c r="F94" s="30">
        <f t="shared" si="28"/>
        <v>2532.63</v>
      </c>
      <c r="G94" s="31">
        <f t="shared" si="29"/>
        <v>0.12663150000000001</v>
      </c>
      <c r="H94" s="45">
        <f t="shared" si="33"/>
        <v>108500.95000000006</v>
      </c>
      <c r="I94" s="23"/>
      <c r="J94" s="105" t="str">
        <f t="shared" si="38"/>
        <v/>
      </c>
    </row>
    <row r="95" spans="1:10" ht="15.75" thickBot="1" x14ac:dyDescent="0.3">
      <c r="A95" s="67">
        <v>39692</v>
      </c>
      <c r="B95" s="51">
        <v>3926</v>
      </c>
      <c r="C95" s="14">
        <v>227.5</v>
      </c>
      <c r="D95" s="14">
        <v>0</v>
      </c>
      <c r="E95" s="14">
        <v>-738</v>
      </c>
      <c r="F95" s="36">
        <f t="shared" si="28"/>
        <v>3415.5</v>
      </c>
      <c r="G95" s="41">
        <f t="shared" si="29"/>
        <v>0.17077500000000001</v>
      </c>
      <c r="H95" s="43">
        <f t="shared" si="33"/>
        <v>111916.45000000006</v>
      </c>
      <c r="I95" s="26">
        <f>F95+F94+F93</f>
        <v>6919.01</v>
      </c>
      <c r="J95" s="106">
        <f>G95+G94+G93</f>
        <v>0.34595050000000005</v>
      </c>
    </row>
    <row r="96" spans="1:10" x14ac:dyDescent="0.25">
      <c r="A96" s="67">
        <v>39722</v>
      </c>
      <c r="B96" s="50">
        <v>-1904.75</v>
      </c>
      <c r="C96" s="15">
        <v>0</v>
      </c>
      <c r="D96" s="15">
        <v>1243</v>
      </c>
      <c r="E96" s="15">
        <v>0</v>
      </c>
      <c r="F96" s="33">
        <f t="shared" si="28"/>
        <v>-661.75</v>
      </c>
      <c r="G96" s="39">
        <f t="shared" si="29"/>
        <v>-3.3087499999999999E-2</v>
      </c>
      <c r="H96" s="42">
        <f t="shared" si="33"/>
        <v>111254.70000000006</v>
      </c>
      <c r="I96" s="25"/>
      <c r="J96" s="107" t="str">
        <f t="shared" ref="J96:J97" si="39">IF(I96="","",I96/25000)</f>
        <v/>
      </c>
    </row>
    <row r="97" spans="1:10" x14ac:dyDescent="0.25">
      <c r="A97" s="67">
        <v>39753</v>
      </c>
      <c r="B97" s="50">
        <v>3442.75</v>
      </c>
      <c r="C97" s="15">
        <v>543</v>
      </c>
      <c r="D97" s="15">
        <v>0</v>
      </c>
      <c r="E97" s="15">
        <v>524</v>
      </c>
      <c r="F97" s="30">
        <f t="shared" si="28"/>
        <v>4509.75</v>
      </c>
      <c r="G97" s="31">
        <f t="shared" si="29"/>
        <v>0.22548750000000001</v>
      </c>
      <c r="H97" s="45">
        <f t="shared" si="33"/>
        <v>115764.45000000006</v>
      </c>
      <c r="I97" s="23"/>
      <c r="J97" s="105" t="str">
        <f t="shared" si="39"/>
        <v/>
      </c>
    </row>
    <row r="98" spans="1:10" ht="15.75" thickBot="1" x14ac:dyDescent="0.3">
      <c r="A98" s="67">
        <v>39783</v>
      </c>
      <c r="B98" s="50">
        <v>1803.25</v>
      </c>
      <c r="C98" s="15">
        <v>-587.5</v>
      </c>
      <c r="D98" s="15">
        <v>2106</v>
      </c>
      <c r="E98" s="15">
        <v>1468</v>
      </c>
      <c r="F98" s="36">
        <f t="shared" si="28"/>
        <v>4789.75</v>
      </c>
      <c r="G98" s="41">
        <f t="shared" si="29"/>
        <v>0.23948749999999999</v>
      </c>
      <c r="H98" s="43">
        <f t="shared" si="33"/>
        <v>120554.20000000006</v>
      </c>
      <c r="I98" s="26">
        <f>F98+F97+F96</f>
        <v>8637.75</v>
      </c>
      <c r="J98" s="106">
        <f>G98+G97+G96</f>
        <v>0.43188750000000004</v>
      </c>
    </row>
    <row r="99" spans="1:10" x14ac:dyDescent="0.25">
      <c r="A99" s="67">
        <v>39814</v>
      </c>
      <c r="B99" s="49">
        <v>3032.38</v>
      </c>
      <c r="C99" s="12">
        <v>-354.5</v>
      </c>
      <c r="D99" s="12">
        <v>-188</v>
      </c>
      <c r="E99" s="12">
        <v>656</v>
      </c>
      <c r="F99" s="33">
        <f t="shared" si="28"/>
        <v>3145.88</v>
      </c>
      <c r="G99" s="39">
        <f t="shared" si="29"/>
        <v>0.15729400000000002</v>
      </c>
      <c r="H99" s="42">
        <f t="shared" si="33"/>
        <v>123700.08000000006</v>
      </c>
      <c r="I99" s="25"/>
      <c r="J99" s="107" t="str">
        <f t="shared" ref="J99:J100" si="40">IF(I99="","",I99/25000)</f>
        <v/>
      </c>
    </row>
    <row r="100" spans="1:10" x14ac:dyDescent="0.25">
      <c r="A100" s="67">
        <v>39845</v>
      </c>
      <c r="B100" s="50">
        <v>0</v>
      </c>
      <c r="C100" s="15">
        <v>-1557</v>
      </c>
      <c r="D100" s="15">
        <v>318</v>
      </c>
      <c r="E100" s="15">
        <v>199</v>
      </c>
      <c r="F100" s="30">
        <f t="shared" si="28"/>
        <v>-1040</v>
      </c>
      <c r="G100" s="31">
        <f t="shared" si="29"/>
        <v>-5.1999999999999998E-2</v>
      </c>
      <c r="H100" s="45">
        <f t="shared" si="33"/>
        <v>122660.08000000006</v>
      </c>
      <c r="I100" s="23"/>
      <c r="J100" s="105" t="str">
        <f t="shared" si="40"/>
        <v/>
      </c>
    </row>
    <row r="101" spans="1:10" ht="15.75" thickBot="1" x14ac:dyDescent="0.3">
      <c r="A101" s="67">
        <v>39873</v>
      </c>
      <c r="B101" s="51">
        <v>1158.8800000000001</v>
      </c>
      <c r="C101" s="14">
        <v>895</v>
      </c>
      <c r="D101" s="14">
        <v>206</v>
      </c>
      <c r="E101" s="14">
        <v>2036</v>
      </c>
      <c r="F101" s="36">
        <f t="shared" si="28"/>
        <v>4295.88</v>
      </c>
      <c r="G101" s="41">
        <f t="shared" si="29"/>
        <v>0.21479400000000001</v>
      </c>
      <c r="H101" s="43">
        <f t="shared" si="33"/>
        <v>126955.96000000006</v>
      </c>
      <c r="I101" s="26">
        <f>F101+F100+F99</f>
        <v>6401.76</v>
      </c>
      <c r="J101" s="106">
        <f>G101+G100+G99</f>
        <v>0.32008800000000004</v>
      </c>
    </row>
    <row r="102" spans="1:10" x14ac:dyDescent="0.25">
      <c r="A102" s="67">
        <v>39904</v>
      </c>
      <c r="B102" s="49">
        <v>-2202</v>
      </c>
      <c r="C102" s="12">
        <v>1059</v>
      </c>
      <c r="D102" s="12">
        <v>718</v>
      </c>
      <c r="E102" s="12">
        <v>762</v>
      </c>
      <c r="F102" s="33">
        <f t="shared" si="28"/>
        <v>337</v>
      </c>
      <c r="G102" s="39">
        <f t="shared" si="29"/>
        <v>1.685E-2</v>
      </c>
      <c r="H102" s="42">
        <f t="shared" si="33"/>
        <v>127292.96000000006</v>
      </c>
      <c r="I102" s="25"/>
      <c r="J102" s="107" t="str">
        <f t="shared" ref="J102:J103" si="41">IF(I102="","",I102/25000)</f>
        <v/>
      </c>
    </row>
    <row r="103" spans="1:10" x14ac:dyDescent="0.25">
      <c r="A103" s="67">
        <v>39934</v>
      </c>
      <c r="B103" s="50">
        <v>0</v>
      </c>
      <c r="C103" s="15">
        <v>2883.5</v>
      </c>
      <c r="D103" s="15">
        <v>-56</v>
      </c>
      <c r="E103" s="15">
        <v>911</v>
      </c>
      <c r="F103" s="30">
        <f t="shared" ref="F103:F134" si="42">B103+C103+D103+E103</f>
        <v>3738.5</v>
      </c>
      <c r="G103" s="31">
        <f t="shared" ref="G103:G134" si="43">F103/20000</f>
        <v>0.18692500000000001</v>
      </c>
      <c r="H103" s="45">
        <f t="shared" si="33"/>
        <v>131031.46000000006</v>
      </c>
      <c r="I103" s="23"/>
      <c r="J103" s="105" t="str">
        <f t="shared" si="41"/>
        <v/>
      </c>
    </row>
    <row r="104" spans="1:10" ht="15.75" thickBot="1" x14ac:dyDescent="0.3">
      <c r="A104" s="67">
        <v>39965</v>
      </c>
      <c r="B104" s="51">
        <v>-93.38</v>
      </c>
      <c r="C104" s="14">
        <v>-531.5</v>
      </c>
      <c r="D104" s="14">
        <v>524</v>
      </c>
      <c r="E104" s="14">
        <v>-119</v>
      </c>
      <c r="F104" s="36">
        <f t="shared" si="42"/>
        <v>-219.88</v>
      </c>
      <c r="G104" s="41">
        <f t="shared" si="43"/>
        <v>-1.0994E-2</v>
      </c>
      <c r="H104" s="43">
        <f t="shared" si="33"/>
        <v>130811.58000000006</v>
      </c>
      <c r="I104" s="26">
        <f>F104+F103+F102</f>
        <v>3855.62</v>
      </c>
      <c r="J104" s="106">
        <f>G104+G103+G102</f>
        <v>0.19278100000000001</v>
      </c>
    </row>
    <row r="105" spans="1:10" x14ac:dyDescent="0.25">
      <c r="A105" s="67">
        <v>39995</v>
      </c>
      <c r="B105" s="50">
        <v>737.38</v>
      </c>
      <c r="C105" s="15">
        <v>1370.5</v>
      </c>
      <c r="D105" s="15">
        <v>0</v>
      </c>
      <c r="E105" s="15">
        <v>724</v>
      </c>
      <c r="F105" s="33">
        <f t="shared" si="42"/>
        <v>2831.88</v>
      </c>
      <c r="G105" s="39">
        <f t="shared" si="43"/>
        <v>0.141594</v>
      </c>
      <c r="H105" s="42">
        <f t="shared" si="33"/>
        <v>133643.46000000005</v>
      </c>
      <c r="I105" s="25"/>
      <c r="J105" s="107" t="str">
        <f t="shared" ref="J105:J106" si="44">IF(I105="","",I105/25000)</f>
        <v/>
      </c>
    </row>
    <row r="106" spans="1:10" x14ac:dyDescent="0.25">
      <c r="A106" s="67">
        <v>40026</v>
      </c>
      <c r="B106" s="50">
        <v>939</v>
      </c>
      <c r="C106" s="15">
        <v>2635</v>
      </c>
      <c r="D106" s="15">
        <v>-563</v>
      </c>
      <c r="E106" s="15">
        <v>430</v>
      </c>
      <c r="F106" s="30">
        <f t="shared" si="42"/>
        <v>3441</v>
      </c>
      <c r="G106" s="31">
        <f t="shared" si="43"/>
        <v>0.17205000000000001</v>
      </c>
      <c r="H106" s="45">
        <f t="shared" si="33"/>
        <v>137084.46000000005</v>
      </c>
      <c r="I106" s="23"/>
      <c r="J106" s="105" t="str">
        <f t="shared" si="44"/>
        <v/>
      </c>
    </row>
    <row r="107" spans="1:10" ht="15.75" thickBot="1" x14ac:dyDescent="0.3">
      <c r="A107" s="67">
        <v>40057</v>
      </c>
      <c r="B107" s="50">
        <v>954.63</v>
      </c>
      <c r="C107" s="15">
        <v>197</v>
      </c>
      <c r="D107" s="15">
        <v>0</v>
      </c>
      <c r="E107" s="15">
        <v>-182</v>
      </c>
      <c r="F107" s="36">
        <f t="shared" si="42"/>
        <v>969.63000000000011</v>
      </c>
      <c r="G107" s="41">
        <f t="shared" si="43"/>
        <v>4.8481500000000004E-2</v>
      </c>
      <c r="H107" s="43">
        <f t="shared" si="33"/>
        <v>138054.09000000005</v>
      </c>
      <c r="I107" s="26">
        <f>F107+F106+F105</f>
        <v>7242.51</v>
      </c>
      <c r="J107" s="106">
        <f>G107+G106+G105</f>
        <v>0.36212549999999999</v>
      </c>
    </row>
    <row r="108" spans="1:10" x14ac:dyDescent="0.25">
      <c r="A108" s="67">
        <v>40087</v>
      </c>
      <c r="B108" s="49">
        <v>-701.25</v>
      </c>
      <c r="C108" s="12">
        <v>-1640.5</v>
      </c>
      <c r="D108" s="12">
        <v>1206</v>
      </c>
      <c r="E108" s="12">
        <v>211</v>
      </c>
      <c r="F108" s="33">
        <f t="shared" si="42"/>
        <v>-924.75</v>
      </c>
      <c r="G108" s="39">
        <f t="shared" si="43"/>
        <v>-4.6237500000000001E-2</v>
      </c>
      <c r="H108" s="42">
        <f t="shared" si="33"/>
        <v>137129.34000000005</v>
      </c>
      <c r="I108" s="25"/>
      <c r="J108" s="107" t="str">
        <f t="shared" ref="J108:J109" si="45">IF(I108="","",I108/25000)</f>
        <v/>
      </c>
    </row>
    <row r="109" spans="1:10" x14ac:dyDescent="0.25">
      <c r="A109" s="67">
        <v>40118</v>
      </c>
      <c r="B109" s="50">
        <v>2221</v>
      </c>
      <c r="C109" s="15">
        <v>1210.5</v>
      </c>
      <c r="D109" s="15">
        <v>-125</v>
      </c>
      <c r="E109" s="15">
        <v>111</v>
      </c>
      <c r="F109" s="30">
        <f t="shared" si="42"/>
        <v>3417.5</v>
      </c>
      <c r="G109" s="31">
        <f t="shared" si="43"/>
        <v>0.170875</v>
      </c>
      <c r="H109" s="45">
        <f t="shared" si="33"/>
        <v>140546.84000000005</v>
      </c>
      <c r="I109" s="23"/>
      <c r="J109" s="105" t="str">
        <f t="shared" si="45"/>
        <v/>
      </c>
    </row>
    <row r="110" spans="1:10" ht="15.75" thickBot="1" x14ac:dyDescent="0.3">
      <c r="A110" s="67">
        <v>40148</v>
      </c>
      <c r="B110" s="51">
        <v>-2421.13</v>
      </c>
      <c r="C110" s="14">
        <v>1504.5</v>
      </c>
      <c r="D110" s="14">
        <v>-326</v>
      </c>
      <c r="E110" s="14">
        <v>-689</v>
      </c>
      <c r="F110" s="36">
        <f t="shared" si="42"/>
        <v>-1931.63</v>
      </c>
      <c r="G110" s="41">
        <f t="shared" si="43"/>
        <v>-9.6581500000000001E-2</v>
      </c>
      <c r="H110" s="43">
        <f t="shared" si="33"/>
        <v>138615.21000000005</v>
      </c>
      <c r="I110" s="26">
        <f>F110+F109+F108</f>
        <v>561.11999999999989</v>
      </c>
      <c r="J110" s="106">
        <f>G110+G109+G108</f>
        <v>2.8055999999999998E-2</v>
      </c>
    </row>
    <row r="111" spans="1:10" x14ac:dyDescent="0.25">
      <c r="A111" s="67">
        <v>40179</v>
      </c>
      <c r="B111" s="50">
        <v>375.75</v>
      </c>
      <c r="C111" s="15">
        <v>-223.5</v>
      </c>
      <c r="D111" s="15">
        <v>337</v>
      </c>
      <c r="E111" s="15">
        <v>312</v>
      </c>
      <c r="F111" s="33">
        <f t="shared" si="42"/>
        <v>801.25</v>
      </c>
      <c r="G111" s="39">
        <f t="shared" si="43"/>
        <v>4.0062500000000001E-2</v>
      </c>
      <c r="H111" s="42">
        <f t="shared" si="33"/>
        <v>139416.46000000005</v>
      </c>
      <c r="I111" s="25"/>
      <c r="J111" s="107" t="str">
        <f t="shared" ref="J111:J112" si="46">IF(I111="","",I111/25000)</f>
        <v/>
      </c>
    </row>
    <row r="112" spans="1:10" x14ac:dyDescent="0.25">
      <c r="A112" s="67">
        <v>40210</v>
      </c>
      <c r="B112" s="50">
        <v>1361.25</v>
      </c>
      <c r="C112" s="15">
        <v>-1329</v>
      </c>
      <c r="D112" s="15">
        <v>-282</v>
      </c>
      <c r="E112" s="15">
        <v>0</v>
      </c>
      <c r="F112" s="30">
        <f t="shared" si="42"/>
        <v>-249.75</v>
      </c>
      <c r="G112" s="31">
        <f t="shared" si="43"/>
        <v>-1.24875E-2</v>
      </c>
      <c r="H112" s="45">
        <f t="shared" si="33"/>
        <v>139166.71000000005</v>
      </c>
      <c r="I112" s="23"/>
      <c r="J112" s="105" t="str">
        <f t="shared" si="46"/>
        <v/>
      </c>
    </row>
    <row r="113" spans="1:10" ht="15.75" thickBot="1" x14ac:dyDescent="0.3">
      <c r="A113" s="67">
        <v>40238</v>
      </c>
      <c r="B113" s="50">
        <v>-1093.75</v>
      </c>
      <c r="C113" s="15">
        <v>2803</v>
      </c>
      <c r="D113" s="15">
        <v>-194</v>
      </c>
      <c r="E113" s="15">
        <v>111</v>
      </c>
      <c r="F113" s="36">
        <f t="shared" si="42"/>
        <v>1626.25</v>
      </c>
      <c r="G113" s="41">
        <f t="shared" si="43"/>
        <v>8.1312499999999996E-2</v>
      </c>
      <c r="H113" s="43">
        <f t="shared" si="33"/>
        <v>140792.96000000005</v>
      </c>
      <c r="I113" s="26">
        <f>F113+F112+F111</f>
        <v>2177.75</v>
      </c>
      <c r="J113" s="106">
        <f>G113+G112+G111</f>
        <v>0.1088875</v>
      </c>
    </row>
    <row r="114" spans="1:10" x14ac:dyDescent="0.25">
      <c r="A114" s="67">
        <v>40269</v>
      </c>
      <c r="B114" s="49">
        <v>2141.75</v>
      </c>
      <c r="C114" s="12">
        <v>2529</v>
      </c>
      <c r="D114" s="12">
        <v>124</v>
      </c>
      <c r="E114" s="12">
        <v>-157</v>
      </c>
      <c r="F114" s="33">
        <f t="shared" si="42"/>
        <v>4637.75</v>
      </c>
      <c r="G114" s="39">
        <f t="shared" si="43"/>
        <v>0.2318875</v>
      </c>
      <c r="H114" s="42">
        <f t="shared" si="33"/>
        <v>145430.71000000005</v>
      </c>
      <c r="I114" s="25"/>
      <c r="J114" s="107" t="str">
        <f t="shared" ref="J114:J115" si="47">IF(I114="","",I114/25000)</f>
        <v/>
      </c>
    </row>
    <row r="115" spans="1:10" x14ac:dyDescent="0.25">
      <c r="A115" s="67">
        <v>40299</v>
      </c>
      <c r="B115" s="50">
        <v>2145.5</v>
      </c>
      <c r="C115" s="15">
        <v>-1560</v>
      </c>
      <c r="D115" s="15">
        <v>1174</v>
      </c>
      <c r="E115" s="15">
        <v>-738</v>
      </c>
      <c r="F115" s="30">
        <f t="shared" si="42"/>
        <v>1021.5</v>
      </c>
      <c r="G115" s="31">
        <f t="shared" si="43"/>
        <v>5.1075000000000002E-2</v>
      </c>
      <c r="H115" s="45">
        <f t="shared" si="33"/>
        <v>146452.21000000005</v>
      </c>
      <c r="I115" s="23"/>
      <c r="J115" s="105" t="str">
        <f t="shared" si="47"/>
        <v/>
      </c>
    </row>
    <row r="116" spans="1:10" ht="15.75" thickBot="1" x14ac:dyDescent="0.3">
      <c r="A116" s="67">
        <v>40330</v>
      </c>
      <c r="B116" s="51">
        <v>2939.75</v>
      </c>
      <c r="C116" s="14">
        <v>342.5</v>
      </c>
      <c r="D116" s="14">
        <v>1337</v>
      </c>
      <c r="E116" s="14">
        <v>-738</v>
      </c>
      <c r="F116" s="36">
        <f t="shared" si="42"/>
        <v>3881.25</v>
      </c>
      <c r="G116" s="41">
        <f t="shared" si="43"/>
        <v>0.1940625</v>
      </c>
      <c r="H116" s="43">
        <f t="shared" si="33"/>
        <v>150333.46000000005</v>
      </c>
      <c r="I116" s="26">
        <f>F116+F115+F114</f>
        <v>9540.5</v>
      </c>
      <c r="J116" s="106">
        <f>G116+G115+G114</f>
        <v>0.47702500000000003</v>
      </c>
    </row>
    <row r="117" spans="1:10" x14ac:dyDescent="0.25">
      <c r="A117" s="67">
        <v>40360</v>
      </c>
      <c r="B117" s="50">
        <v>969.88</v>
      </c>
      <c r="C117" s="15">
        <v>189.5</v>
      </c>
      <c r="D117" s="15">
        <v>0</v>
      </c>
      <c r="E117" s="15">
        <v>-88</v>
      </c>
      <c r="F117" s="33">
        <f t="shared" si="42"/>
        <v>1071.3800000000001</v>
      </c>
      <c r="G117" s="39">
        <f t="shared" si="43"/>
        <v>5.3569000000000006E-2</v>
      </c>
      <c r="H117" s="42">
        <f t="shared" si="33"/>
        <v>151404.84000000005</v>
      </c>
      <c r="I117" s="25"/>
      <c r="J117" s="107" t="str">
        <f t="shared" ref="J117:J118" si="48">IF(I117="","",I117/25000)</f>
        <v/>
      </c>
    </row>
    <row r="118" spans="1:10" x14ac:dyDescent="0.25">
      <c r="A118" s="67">
        <v>40391</v>
      </c>
      <c r="B118" s="50">
        <v>3565.13</v>
      </c>
      <c r="C118" s="15">
        <v>-2323.5</v>
      </c>
      <c r="D118" s="15">
        <v>-82</v>
      </c>
      <c r="E118" s="15">
        <v>124</v>
      </c>
      <c r="F118" s="30">
        <f t="shared" si="42"/>
        <v>1283.6300000000001</v>
      </c>
      <c r="G118" s="31">
        <f t="shared" si="43"/>
        <v>6.4181500000000002E-2</v>
      </c>
      <c r="H118" s="45">
        <f t="shared" si="33"/>
        <v>152688.47000000006</v>
      </c>
      <c r="I118" s="23"/>
      <c r="J118" s="105" t="str">
        <f t="shared" si="48"/>
        <v/>
      </c>
    </row>
    <row r="119" spans="1:10" ht="15.75" thickBot="1" x14ac:dyDescent="0.3">
      <c r="A119" s="67">
        <v>40422</v>
      </c>
      <c r="B119" s="50">
        <v>390.63</v>
      </c>
      <c r="C119" s="15">
        <v>2381.5</v>
      </c>
      <c r="D119" s="15">
        <v>0</v>
      </c>
      <c r="E119" s="15">
        <v>-82</v>
      </c>
      <c r="F119" s="36">
        <f t="shared" si="42"/>
        <v>2690.13</v>
      </c>
      <c r="G119" s="41">
        <f t="shared" si="43"/>
        <v>0.1345065</v>
      </c>
      <c r="H119" s="43">
        <f t="shared" si="33"/>
        <v>155378.60000000006</v>
      </c>
      <c r="I119" s="26">
        <f>F119+F118+F117</f>
        <v>5045.1400000000003</v>
      </c>
      <c r="J119" s="106">
        <f>G119+G118+G117</f>
        <v>0.25225700000000001</v>
      </c>
    </row>
    <row r="120" spans="1:10" x14ac:dyDescent="0.25">
      <c r="A120" s="67">
        <v>40452</v>
      </c>
      <c r="B120" s="49">
        <v>-186.75</v>
      </c>
      <c r="C120" s="12">
        <v>1716.5</v>
      </c>
      <c r="D120" s="12">
        <v>-313</v>
      </c>
      <c r="E120" s="12">
        <v>-169</v>
      </c>
      <c r="F120" s="33">
        <f t="shared" si="42"/>
        <v>1047.75</v>
      </c>
      <c r="G120" s="39">
        <f t="shared" si="43"/>
        <v>5.2387499999999997E-2</v>
      </c>
      <c r="H120" s="42">
        <f t="shared" si="33"/>
        <v>156426.35000000006</v>
      </c>
      <c r="I120" s="25"/>
      <c r="J120" s="107" t="str">
        <f t="shared" ref="J120:J121" si="49">IF(I120="","",I120/25000)</f>
        <v/>
      </c>
    </row>
    <row r="121" spans="1:10" x14ac:dyDescent="0.25">
      <c r="A121" s="67">
        <v>40483</v>
      </c>
      <c r="B121" s="50">
        <v>-1358.25</v>
      </c>
      <c r="C121" s="15">
        <v>785</v>
      </c>
      <c r="D121" s="15">
        <v>-369</v>
      </c>
      <c r="E121" s="15">
        <v>317</v>
      </c>
      <c r="F121" s="30">
        <f t="shared" si="42"/>
        <v>-625.25</v>
      </c>
      <c r="G121" s="31">
        <f t="shared" si="43"/>
        <v>-3.1262499999999999E-2</v>
      </c>
      <c r="H121" s="45">
        <f t="shared" si="33"/>
        <v>155801.10000000006</v>
      </c>
      <c r="I121" s="23"/>
      <c r="J121" s="105" t="str">
        <f t="shared" si="49"/>
        <v/>
      </c>
    </row>
    <row r="122" spans="1:10" ht="15.75" thickBot="1" x14ac:dyDescent="0.3">
      <c r="A122" s="67">
        <v>40513</v>
      </c>
      <c r="B122" s="51">
        <v>0</v>
      </c>
      <c r="C122" s="14">
        <v>4716</v>
      </c>
      <c r="D122" s="14">
        <v>-613</v>
      </c>
      <c r="E122" s="14">
        <v>423</v>
      </c>
      <c r="F122" s="36">
        <f t="shared" si="42"/>
        <v>4526</v>
      </c>
      <c r="G122" s="41">
        <f t="shared" si="43"/>
        <v>0.2263</v>
      </c>
      <c r="H122" s="43">
        <f t="shared" si="33"/>
        <v>160327.10000000006</v>
      </c>
      <c r="I122" s="26">
        <f>F122+F121+F120</f>
        <v>4948.5</v>
      </c>
      <c r="J122" s="106">
        <f>G122+G121+G120</f>
        <v>0.24742500000000001</v>
      </c>
    </row>
    <row r="123" spans="1:10" x14ac:dyDescent="0.25">
      <c r="A123" s="67">
        <v>40544</v>
      </c>
      <c r="B123" s="50">
        <v>360.5</v>
      </c>
      <c r="C123" s="15">
        <v>2954</v>
      </c>
      <c r="D123" s="15">
        <v>0</v>
      </c>
      <c r="E123" s="15">
        <v>36</v>
      </c>
      <c r="F123" s="33">
        <f t="shared" si="42"/>
        <v>3350.5</v>
      </c>
      <c r="G123" s="39">
        <f t="shared" si="43"/>
        <v>0.16752500000000001</v>
      </c>
      <c r="H123" s="42">
        <f t="shared" si="33"/>
        <v>163677.60000000006</v>
      </c>
      <c r="I123" s="25"/>
      <c r="J123" s="107" t="str">
        <f t="shared" ref="J123:J124" si="50">IF(I123="","",I123/25000)</f>
        <v/>
      </c>
    </row>
    <row r="124" spans="1:10" x14ac:dyDescent="0.25">
      <c r="A124" s="67">
        <v>40575</v>
      </c>
      <c r="B124" s="50">
        <v>-2062.13</v>
      </c>
      <c r="C124" s="15">
        <v>1723</v>
      </c>
      <c r="D124" s="15">
        <v>0</v>
      </c>
      <c r="E124" s="15">
        <v>874</v>
      </c>
      <c r="F124" s="30">
        <f t="shared" si="42"/>
        <v>534.86999999999989</v>
      </c>
      <c r="G124" s="31">
        <f t="shared" si="43"/>
        <v>2.6743499999999993E-2</v>
      </c>
      <c r="H124" s="45">
        <f t="shared" si="33"/>
        <v>164212.47000000006</v>
      </c>
      <c r="I124" s="23"/>
      <c r="J124" s="105" t="str">
        <f t="shared" si="50"/>
        <v/>
      </c>
    </row>
    <row r="125" spans="1:10" ht="15.75" thickBot="1" x14ac:dyDescent="0.3">
      <c r="A125" s="67">
        <v>40603</v>
      </c>
      <c r="B125" s="50">
        <v>-513</v>
      </c>
      <c r="C125" s="15">
        <v>761</v>
      </c>
      <c r="D125" s="15">
        <v>-388</v>
      </c>
      <c r="E125" s="15">
        <v>-101</v>
      </c>
      <c r="F125" s="36">
        <f t="shared" si="42"/>
        <v>-241</v>
      </c>
      <c r="G125" s="41">
        <f t="shared" si="43"/>
        <v>-1.205E-2</v>
      </c>
      <c r="H125" s="43">
        <f t="shared" si="33"/>
        <v>163971.47000000006</v>
      </c>
      <c r="I125" s="26">
        <f>F125+F124+F123</f>
        <v>3644.37</v>
      </c>
      <c r="J125" s="106">
        <f>G125+G124+G123</f>
        <v>0.18221850000000001</v>
      </c>
    </row>
    <row r="126" spans="1:10" x14ac:dyDescent="0.25">
      <c r="A126" s="67">
        <v>40634</v>
      </c>
      <c r="B126" s="49">
        <v>1689</v>
      </c>
      <c r="C126" s="12">
        <v>2056.5</v>
      </c>
      <c r="D126" s="12">
        <v>-531</v>
      </c>
      <c r="E126" s="12">
        <v>499</v>
      </c>
      <c r="F126" s="33">
        <f t="shared" si="42"/>
        <v>3713.5</v>
      </c>
      <c r="G126" s="39">
        <f t="shared" si="43"/>
        <v>0.18567500000000001</v>
      </c>
      <c r="H126" s="42">
        <f t="shared" si="33"/>
        <v>167684.97000000006</v>
      </c>
      <c r="I126" s="25"/>
      <c r="J126" s="107" t="str">
        <f t="shared" ref="J126:J127" si="51">IF(I126="","",I126/25000)</f>
        <v/>
      </c>
    </row>
    <row r="127" spans="1:10" x14ac:dyDescent="0.25">
      <c r="A127" s="67">
        <v>40664</v>
      </c>
      <c r="B127" s="50">
        <v>3003</v>
      </c>
      <c r="C127" s="15">
        <v>-2189</v>
      </c>
      <c r="D127" s="15">
        <v>-531</v>
      </c>
      <c r="E127" s="15">
        <v>-501</v>
      </c>
      <c r="F127" s="30">
        <f t="shared" si="42"/>
        <v>-218</v>
      </c>
      <c r="G127" s="31">
        <f t="shared" si="43"/>
        <v>-1.09E-2</v>
      </c>
      <c r="H127" s="45">
        <f t="shared" si="33"/>
        <v>167466.97000000006</v>
      </c>
      <c r="I127" s="23"/>
      <c r="J127" s="105" t="str">
        <f t="shared" si="51"/>
        <v/>
      </c>
    </row>
    <row r="128" spans="1:10" ht="15.75" thickBot="1" x14ac:dyDescent="0.3">
      <c r="A128" s="67">
        <v>40695</v>
      </c>
      <c r="B128" s="51">
        <v>439</v>
      </c>
      <c r="C128" s="14">
        <v>-109.5</v>
      </c>
      <c r="D128" s="14">
        <v>0</v>
      </c>
      <c r="E128" s="14">
        <v>1080</v>
      </c>
      <c r="F128" s="36">
        <f t="shared" si="42"/>
        <v>1409.5</v>
      </c>
      <c r="G128" s="41">
        <f t="shared" si="43"/>
        <v>7.0474999999999996E-2</v>
      </c>
      <c r="H128" s="43">
        <f t="shared" si="33"/>
        <v>168876.47000000006</v>
      </c>
      <c r="I128" s="26">
        <f>F128+F127+F126</f>
        <v>4905</v>
      </c>
      <c r="J128" s="106">
        <f>G128+G127+G126</f>
        <v>0.24525</v>
      </c>
    </row>
    <row r="129" spans="1:10" x14ac:dyDescent="0.25">
      <c r="A129" s="67">
        <v>40725</v>
      </c>
      <c r="B129" s="50">
        <v>3016.38</v>
      </c>
      <c r="C129" s="15">
        <v>-1468.5</v>
      </c>
      <c r="D129" s="15">
        <v>-319</v>
      </c>
      <c r="E129" s="15">
        <v>1168</v>
      </c>
      <c r="F129" s="33">
        <f t="shared" si="42"/>
        <v>2396.88</v>
      </c>
      <c r="G129" s="39">
        <f t="shared" si="43"/>
        <v>0.11984400000000001</v>
      </c>
      <c r="H129" s="42">
        <f t="shared" si="33"/>
        <v>171273.35000000006</v>
      </c>
      <c r="I129" s="25"/>
      <c r="J129" s="107" t="str">
        <f t="shared" ref="J129:J130" si="52">IF(I129="","",I129/25000)</f>
        <v/>
      </c>
    </row>
    <row r="130" spans="1:10" x14ac:dyDescent="0.25">
      <c r="A130" s="67">
        <v>40756</v>
      </c>
      <c r="B130" s="50">
        <v>3597.5</v>
      </c>
      <c r="C130" s="15">
        <v>-9.5</v>
      </c>
      <c r="D130" s="15">
        <v>4167</v>
      </c>
      <c r="E130" s="15">
        <v>630</v>
      </c>
      <c r="F130" s="30">
        <f t="shared" si="42"/>
        <v>8385</v>
      </c>
      <c r="G130" s="31">
        <f t="shared" si="43"/>
        <v>0.41925000000000001</v>
      </c>
      <c r="H130" s="45">
        <f t="shared" si="33"/>
        <v>179658.35000000006</v>
      </c>
      <c r="I130" s="23"/>
      <c r="J130" s="105" t="str">
        <f t="shared" si="52"/>
        <v/>
      </c>
    </row>
    <row r="131" spans="1:10" ht="15.75" thickBot="1" x14ac:dyDescent="0.3">
      <c r="A131" s="67">
        <v>40787</v>
      </c>
      <c r="B131" s="50">
        <v>1252.25</v>
      </c>
      <c r="C131" s="15">
        <v>-3144</v>
      </c>
      <c r="D131" s="15">
        <v>-1063</v>
      </c>
      <c r="E131" s="15">
        <v>55</v>
      </c>
      <c r="F131" s="36">
        <f t="shared" si="42"/>
        <v>-2899.75</v>
      </c>
      <c r="G131" s="41">
        <f t="shared" si="43"/>
        <v>-0.14498749999999999</v>
      </c>
      <c r="H131" s="43">
        <f t="shared" si="33"/>
        <v>176758.60000000006</v>
      </c>
      <c r="I131" s="26">
        <f>F131+F130+F129</f>
        <v>7882.13</v>
      </c>
      <c r="J131" s="106">
        <f>G131+G130+G129</f>
        <v>0.39410650000000003</v>
      </c>
    </row>
    <row r="132" spans="1:10" x14ac:dyDescent="0.25">
      <c r="A132" s="67">
        <v>40817</v>
      </c>
      <c r="B132" s="49">
        <v>-1171.5</v>
      </c>
      <c r="C132" s="12">
        <v>1426.5</v>
      </c>
      <c r="D132" s="12">
        <v>743</v>
      </c>
      <c r="E132" s="12">
        <v>911</v>
      </c>
      <c r="F132" s="33">
        <f t="shared" si="42"/>
        <v>1909</v>
      </c>
      <c r="G132" s="39">
        <f t="shared" si="43"/>
        <v>9.5449999999999993E-2</v>
      </c>
      <c r="H132" s="42">
        <f t="shared" si="33"/>
        <v>178667.60000000006</v>
      </c>
      <c r="I132" s="25"/>
      <c r="J132" s="107" t="str">
        <f t="shared" ref="J132:J133" si="53">IF(I132="","",I132/25000)</f>
        <v/>
      </c>
    </row>
    <row r="133" spans="1:10" x14ac:dyDescent="0.25">
      <c r="A133" s="67">
        <v>40848</v>
      </c>
      <c r="B133" s="50">
        <v>1.1299999999999999</v>
      </c>
      <c r="C133" s="15">
        <v>-2149.5</v>
      </c>
      <c r="D133" s="15">
        <v>1361</v>
      </c>
      <c r="E133" s="15">
        <v>24</v>
      </c>
      <c r="F133" s="30">
        <f t="shared" si="42"/>
        <v>-763.36999999999989</v>
      </c>
      <c r="G133" s="31">
        <f t="shared" si="43"/>
        <v>-3.8168499999999994E-2</v>
      </c>
      <c r="H133" s="45">
        <f t="shared" si="33"/>
        <v>177904.23000000007</v>
      </c>
      <c r="I133" s="23"/>
      <c r="J133" s="105" t="str">
        <f t="shared" si="53"/>
        <v/>
      </c>
    </row>
    <row r="134" spans="1:10" ht="15.75" thickBot="1" x14ac:dyDescent="0.3">
      <c r="A134" s="67">
        <v>40878</v>
      </c>
      <c r="B134" s="51">
        <v>1703.13</v>
      </c>
      <c r="C134" s="14">
        <v>-437</v>
      </c>
      <c r="D134" s="14">
        <v>243</v>
      </c>
      <c r="E134" s="14">
        <v>-576</v>
      </c>
      <c r="F134" s="36">
        <f t="shared" si="42"/>
        <v>933.13000000000011</v>
      </c>
      <c r="G134" s="41">
        <f t="shared" si="43"/>
        <v>4.6656500000000004E-2</v>
      </c>
      <c r="H134" s="43">
        <f t="shared" si="33"/>
        <v>178837.36000000007</v>
      </c>
      <c r="I134" s="26">
        <f>F134+F133+F132</f>
        <v>2078.7600000000002</v>
      </c>
      <c r="J134" s="106">
        <f>G134+G133+G132</f>
        <v>0.103938</v>
      </c>
    </row>
    <row r="135" spans="1:10" x14ac:dyDescent="0.25">
      <c r="A135" s="67">
        <v>40909</v>
      </c>
      <c r="B135" s="50">
        <v>1203.1300000000001</v>
      </c>
      <c r="C135" s="15">
        <v>1597.5</v>
      </c>
      <c r="D135" s="15">
        <v>-1063</v>
      </c>
      <c r="E135" s="15">
        <v>-932</v>
      </c>
      <c r="F135" s="33">
        <f t="shared" ref="F135:F166" si="54">B135+C135+D135+E135</f>
        <v>805.63000000000011</v>
      </c>
      <c r="G135" s="39">
        <f t="shared" ref="G135:G166" si="55">F135/20000</f>
        <v>4.0281500000000005E-2</v>
      </c>
      <c r="H135" s="42">
        <f t="shared" si="33"/>
        <v>179642.99000000008</v>
      </c>
      <c r="I135" s="25"/>
      <c r="J135" s="107" t="str">
        <f t="shared" ref="J135:J136" si="56">IF(I135="","",I135/25000)</f>
        <v/>
      </c>
    </row>
    <row r="136" spans="1:10" x14ac:dyDescent="0.25">
      <c r="A136" s="67">
        <v>40940</v>
      </c>
      <c r="B136" s="50">
        <v>-937.5</v>
      </c>
      <c r="C136" s="15">
        <v>3066.5</v>
      </c>
      <c r="D136" s="15">
        <v>-1063</v>
      </c>
      <c r="E136" s="15">
        <v>161</v>
      </c>
      <c r="F136" s="30">
        <f t="shared" si="54"/>
        <v>1227</v>
      </c>
      <c r="G136" s="31">
        <f t="shared" si="55"/>
        <v>6.1350000000000002E-2</v>
      </c>
      <c r="H136" s="45">
        <f t="shared" si="33"/>
        <v>180869.99000000008</v>
      </c>
      <c r="I136" s="23"/>
      <c r="J136" s="105" t="str">
        <f t="shared" si="56"/>
        <v/>
      </c>
    </row>
    <row r="137" spans="1:10" ht="15.75" thickBot="1" x14ac:dyDescent="0.3">
      <c r="A137" s="67">
        <v>40969</v>
      </c>
      <c r="B137" s="50">
        <v>-1531.25</v>
      </c>
      <c r="C137" s="15">
        <v>1660.5</v>
      </c>
      <c r="D137" s="15">
        <v>-375.5</v>
      </c>
      <c r="E137" s="15">
        <v>1949</v>
      </c>
      <c r="F137" s="36">
        <f t="shared" si="54"/>
        <v>1702.75</v>
      </c>
      <c r="G137" s="41">
        <f t="shared" si="55"/>
        <v>8.5137500000000005E-2</v>
      </c>
      <c r="H137" s="43">
        <f t="shared" si="33"/>
        <v>182572.74000000008</v>
      </c>
      <c r="I137" s="26">
        <f>F137+F136+F135</f>
        <v>3735.38</v>
      </c>
      <c r="J137" s="106">
        <f>G137+G136+G135</f>
        <v>0.18676899999999999</v>
      </c>
    </row>
    <row r="138" spans="1:10" x14ac:dyDescent="0.25">
      <c r="A138" s="67">
        <v>41000</v>
      </c>
      <c r="B138" s="49">
        <v>2141.38</v>
      </c>
      <c r="C138" s="12">
        <v>-2866.5</v>
      </c>
      <c r="D138" s="12">
        <v>-269.5</v>
      </c>
      <c r="E138" s="12">
        <v>-75</v>
      </c>
      <c r="F138" s="33">
        <f t="shared" si="54"/>
        <v>-1069.6199999999999</v>
      </c>
      <c r="G138" s="39">
        <f t="shared" si="55"/>
        <v>-5.3480999999999994E-2</v>
      </c>
      <c r="H138" s="42">
        <f t="shared" si="33"/>
        <v>181503.12000000008</v>
      </c>
      <c r="I138" s="25"/>
      <c r="J138" s="107" t="str">
        <f t="shared" ref="J138:J139" si="57">IF(I138="","",I138/25000)</f>
        <v/>
      </c>
    </row>
    <row r="139" spans="1:10" x14ac:dyDescent="0.25">
      <c r="A139" s="67">
        <v>41030</v>
      </c>
      <c r="B139" s="50">
        <v>2407</v>
      </c>
      <c r="C139" s="15">
        <v>-1775.5</v>
      </c>
      <c r="D139" s="15">
        <v>-44</v>
      </c>
      <c r="E139" s="15">
        <v>-131</v>
      </c>
      <c r="F139" s="30">
        <f t="shared" si="54"/>
        <v>456.5</v>
      </c>
      <c r="G139" s="31">
        <f t="shared" si="55"/>
        <v>2.2825000000000002E-2</v>
      </c>
      <c r="H139" s="45">
        <f t="shared" si="33"/>
        <v>181959.62000000008</v>
      </c>
      <c r="I139" s="23"/>
      <c r="J139" s="105" t="str">
        <f t="shared" si="57"/>
        <v/>
      </c>
    </row>
    <row r="140" spans="1:10" ht="15.75" thickBot="1" x14ac:dyDescent="0.3">
      <c r="A140" s="67">
        <v>41061</v>
      </c>
      <c r="B140" s="51">
        <v>-77.38</v>
      </c>
      <c r="C140" s="14">
        <v>2863.5</v>
      </c>
      <c r="D140" s="14">
        <v>606</v>
      </c>
      <c r="E140" s="14">
        <v>1043</v>
      </c>
      <c r="F140" s="36">
        <f t="shared" si="54"/>
        <v>4435.12</v>
      </c>
      <c r="G140" s="41">
        <f t="shared" si="55"/>
        <v>0.22175599999999998</v>
      </c>
      <c r="H140" s="43">
        <f t="shared" si="33"/>
        <v>186394.74000000008</v>
      </c>
      <c r="I140" s="26">
        <f>F140+F139+F138</f>
        <v>3822</v>
      </c>
      <c r="J140" s="106">
        <f>G140+G139+G138</f>
        <v>0.19109999999999999</v>
      </c>
    </row>
    <row r="141" spans="1:10" x14ac:dyDescent="0.25">
      <c r="A141" s="67">
        <v>41091</v>
      </c>
      <c r="B141" s="50">
        <v>1312.5</v>
      </c>
      <c r="C141" s="15">
        <v>241.5</v>
      </c>
      <c r="D141" s="15">
        <v>-526</v>
      </c>
      <c r="E141" s="15">
        <v>380</v>
      </c>
      <c r="F141" s="33">
        <f t="shared" si="54"/>
        <v>1408</v>
      </c>
      <c r="G141" s="39">
        <f t="shared" si="55"/>
        <v>7.0400000000000004E-2</v>
      </c>
      <c r="H141" s="42">
        <f t="shared" si="33"/>
        <v>187802.74000000008</v>
      </c>
      <c r="I141" s="25"/>
      <c r="J141" s="107" t="str">
        <f t="shared" ref="J141:J142" si="58">IF(I141="","",I141/25000)</f>
        <v/>
      </c>
    </row>
    <row r="142" spans="1:10" x14ac:dyDescent="0.25">
      <c r="A142" s="67">
        <v>41122</v>
      </c>
      <c r="B142" s="50">
        <v>109.38</v>
      </c>
      <c r="C142" s="15">
        <v>1903.5</v>
      </c>
      <c r="D142" s="15">
        <v>-469</v>
      </c>
      <c r="E142" s="15">
        <v>-613</v>
      </c>
      <c r="F142" s="30">
        <f t="shared" si="54"/>
        <v>930.88000000000011</v>
      </c>
      <c r="G142" s="31">
        <f t="shared" si="55"/>
        <v>4.6544000000000002E-2</v>
      </c>
      <c r="H142" s="45">
        <f t="shared" si="33"/>
        <v>188733.62000000008</v>
      </c>
      <c r="I142" s="23"/>
      <c r="J142" s="105" t="str">
        <f t="shared" si="58"/>
        <v/>
      </c>
    </row>
    <row r="143" spans="1:10" ht="15.75" thickBot="1" x14ac:dyDescent="0.3">
      <c r="A143" s="67">
        <v>41153</v>
      </c>
      <c r="B143" s="50">
        <v>-296.88</v>
      </c>
      <c r="C143" s="15">
        <v>1866.5</v>
      </c>
      <c r="D143" s="15">
        <v>-650.5</v>
      </c>
      <c r="E143" s="15">
        <v>724</v>
      </c>
      <c r="F143" s="36">
        <f t="shared" si="54"/>
        <v>1643.12</v>
      </c>
      <c r="G143" s="41">
        <f t="shared" si="55"/>
        <v>8.2155999999999993E-2</v>
      </c>
      <c r="H143" s="43">
        <f t="shared" ref="H143:H182" si="59">H142+F143</f>
        <v>190376.74000000008</v>
      </c>
      <c r="I143" s="26">
        <f>F143+F142+F141</f>
        <v>3982</v>
      </c>
      <c r="J143" s="106">
        <f>G143+G142+G141</f>
        <v>0.1991</v>
      </c>
    </row>
    <row r="144" spans="1:10" x14ac:dyDescent="0.25">
      <c r="A144" s="67">
        <v>41183</v>
      </c>
      <c r="B144" s="49">
        <v>-546.88</v>
      </c>
      <c r="C144" s="12">
        <v>-367.5</v>
      </c>
      <c r="D144" s="12">
        <v>0</v>
      </c>
      <c r="E144" s="12">
        <v>-713</v>
      </c>
      <c r="F144" s="33">
        <f t="shared" si="54"/>
        <v>-1627.38</v>
      </c>
      <c r="G144" s="39">
        <f t="shared" si="55"/>
        <v>-8.1369000000000011E-2</v>
      </c>
      <c r="H144" s="42">
        <f t="shared" si="59"/>
        <v>188749.36000000007</v>
      </c>
      <c r="I144" s="25"/>
      <c r="J144" s="107" t="str">
        <f t="shared" ref="J144:J145" si="60">IF(I144="","",I144/25000)</f>
        <v/>
      </c>
    </row>
    <row r="145" spans="1:10" x14ac:dyDescent="0.25">
      <c r="A145" s="67">
        <v>41214</v>
      </c>
      <c r="B145" s="50">
        <v>1093.75</v>
      </c>
      <c r="C145" s="15">
        <v>0</v>
      </c>
      <c r="D145" s="15">
        <v>-531</v>
      </c>
      <c r="E145" s="15">
        <v>511</v>
      </c>
      <c r="F145" s="30">
        <f t="shared" si="54"/>
        <v>1073.75</v>
      </c>
      <c r="G145" s="31">
        <f t="shared" si="55"/>
        <v>5.3687499999999999E-2</v>
      </c>
      <c r="H145" s="45">
        <f t="shared" si="59"/>
        <v>189823.11000000007</v>
      </c>
      <c r="I145" s="23"/>
      <c r="J145" s="105" t="str">
        <f t="shared" si="60"/>
        <v/>
      </c>
    </row>
    <row r="146" spans="1:10" ht="15.75" thickBot="1" x14ac:dyDescent="0.3">
      <c r="A146" s="67">
        <v>41244</v>
      </c>
      <c r="B146" s="51">
        <v>-1109.3800000000001</v>
      </c>
      <c r="C146" s="14">
        <v>1344.5</v>
      </c>
      <c r="D146" s="14">
        <v>0</v>
      </c>
      <c r="E146" s="14">
        <v>1430</v>
      </c>
      <c r="F146" s="36">
        <f t="shared" si="54"/>
        <v>1665.12</v>
      </c>
      <c r="G146" s="41">
        <f t="shared" si="55"/>
        <v>8.3255999999999997E-2</v>
      </c>
      <c r="H146" s="43">
        <f t="shared" si="59"/>
        <v>191488.23000000007</v>
      </c>
      <c r="I146" s="26">
        <f>F146+F145+F144</f>
        <v>1111.4899999999998</v>
      </c>
      <c r="J146" s="106">
        <f>G146+G145+G144</f>
        <v>5.5574499999999985E-2</v>
      </c>
    </row>
    <row r="147" spans="1:10" x14ac:dyDescent="0.25">
      <c r="A147" s="67">
        <v>41275</v>
      </c>
      <c r="B147" s="50">
        <v>-1203.1300000000001</v>
      </c>
      <c r="C147" s="15">
        <v>2923</v>
      </c>
      <c r="D147" s="15">
        <v>-356</v>
      </c>
      <c r="E147" s="15">
        <v>655</v>
      </c>
      <c r="F147" s="33">
        <f t="shared" si="54"/>
        <v>2018.87</v>
      </c>
      <c r="G147" s="39">
        <f t="shared" si="55"/>
        <v>0.10094349999999999</v>
      </c>
      <c r="H147" s="42">
        <f t="shared" si="59"/>
        <v>193507.10000000006</v>
      </c>
      <c r="I147" s="25"/>
      <c r="J147" s="107" t="str">
        <f t="shared" ref="J147:J148" si="61">IF(I147="","",I147/25000)</f>
        <v/>
      </c>
    </row>
    <row r="148" spans="1:10" x14ac:dyDescent="0.25">
      <c r="A148" s="67">
        <v>41306</v>
      </c>
      <c r="B148" s="50">
        <v>1391.38</v>
      </c>
      <c r="C148" s="15">
        <v>2397.5</v>
      </c>
      <c r="D148" s="15">
        <v>243</v>
      </c>
      <c r="E148" s="15">
        <v>311</v>
      </c>
      <c r="F148" s="30">
        <f t="shared" si="54"/>
        <v>4342.88</v>
      </c>
      <c r="G148" s="31">
        <f t="shared" si="55"/>
        <v>0.217144</v>
      </c>
      <c r="H148" s="45">
        <f t="shared" si="59"/>
        <v>197849.98000000007</v>
      </c>
      <c r="I148" s="23"/>
      <c r="J148" s="105" t="str">
        <f t="shared" si="61"/>
        <v/>
      </c>
    </row>
    <row r="149" spans="1:10" ht="15.75" thickBot="1" x14ac:dyDescent="0.3">
      <c r="A149" s="67">
        <v>41334</v>
      </c>
      <c r="B149" s="50">
        <v>343.75</v>
      </c>
      <c r="C149" s="15">
        <v>1497.5</v>
      </c>
      <c r="D149" s="15">
        <v>0</v>
      </c>
      <c r="E149" s="15">
        <v>-213</v>
      </c>
      <c r="F149" s="36">
        <f t="shared" si="54"/>
        <v>1628.25</v>
      </c>
      <c r="G149" s="41">
        <f t="shared" si="55"/>
        <v>8.1412499999999999E-2</v>
      </c>
      <c r="H149" s="43">
        <f t="shared" si="59"/>
        <v>199478.23000000007</v>
      </c>
      <c r="I149" s="26">
        <f>F149+F148+F147</f>
        <v>7990</v>
      </c>
      <c r="J149" s="106">
        <f>G149+G148+G147</f>
        <v>0.39949999999999997</v>
      </c>
    </row>
    <row r="150" spans="1:10" x14ac:dyDescent="0.25">
      <c r="A150" s="67">
        <v>41365</v>
      </c>
      <c r="B150" s="49">
        <v>1672.63</v>
      </c>
      <c r="C150" s="12">
        <v>3135</v>
      </c>
      <c r="D150" s="12">
        <v>1293</v>
      </c>
      <c r="E150" s="12">
        <v>-350</v>
      </c>
      <c r="F150" s="33">
        <f t="shared" si="54"/>
        <v>5750.63</v>
      </c>
      <c r="G150" s="39">
        <f t="shared" si="55"/>
        <v>0.2875315</v>
      </c>
      <c r="H150" s="42">
        <f t="shared" si="59"/>
        <v>205228.86000000007</v>
      </c>
      <c r="I150" s="25"/>
      <c r="J150" s="107" t="str">
        <f t="shared" ref="J150:J151" si="62">IF(I150="","",I150/25000)</f>
        <v/>
      </c>
    </row>
    <row r="151" spans="1:10" x14ac:dyDescent="0.25">
      <c r="A151" s="67">
        <v>41395</v>
      </c>
      <c r="B151" s="50">
        <v>-2655.88</v>
      </c>
      <c r="C151" s="15">
        <v>1015.5</v>
      </c>
      <c r="D151" s="15">
        <v>-19</v>
      </c>
      <c r="E151" s="15">
        <v>211</v>
      </c>
      <c r="F151" s="30">
        <f t="shared" si="54"/>
        <v>-1448.38</v>
      </c>
      <c r="G151" s="31">
        <f t="shared" si="55"/>
        <v>-7.2419000000000011E-2</v>
      </c>
      <c r="H151" s="45">
        <f t="shared" si="59"/>
        <v>203780.48000000007</v>
      </c>
      <c r="I151" s="23"/>
      <c r="J151" s="105" t="str">
        <f t="shared" si="62"/>
        <v/>
      </c>
    </row>
    <row r="152" spans="1:10" ht="15.75" thickBot="1" x14ac:dyDescent="0.3">
      <c r="A152" s="67">
        <v>41426</v>
      </c>
      <c r="B152" s="51">
        <v>0</v>
      </c>
      <c r="C152" s="14">
        <v>1315</v>
      </c>
      <c r="D152" s="14">
        <v>6</v>
      </c>
      <c r="E152" s="14">
        <v>-469</v>
      </c>
      <c r="F152" s="36">
        <f t="shared" si="54"/>
        <v>852</v>
      </c>
      <c r="G152" s="41">
        <f t="shared" si="55"/>
        <v>4.2599999999999999E-2</v>
      </c>
      <c r="H152" s="43">
        <f t="shared" si="59"/>
        <v>204632.48000000007</v>
      </c>
      <c r="I152" s="26">
        <f>F152+F151+F150</f>
        <v>5154.25</v>
      </c>
      <c r="J152" s="106">
        <f>G152+G151+G150</f>
        <v>0.25771250000000001</v>
      </c>
    </row>
    <row r="153" spans="1:10" x14ac:dyDescent="0.25">
      <c r="A153" s="67">
        <v>41456</v>
      </c>
      <c r="B153" s="50">
        <v>-562.13</v>
      </c>
      <c r="C153" s="15">
        <v>1969.5</v>
      </c>
      <c r="D153" s="15">
        <v>0</v>
      </c>
      <c r="E153" s="15">
        <v>105</v>
      </c>
      <c r="F153" s="33">
        <f t="shared" si="54"/>
        <v>1512.37</v>
      </c>
      <c r="G153" s="39">
        <f t="shared" si="55"/>
        <v>7.5618499999999991E-2</v>
      </c>
      <c r="H153" s="42">
        <f t="shared" si="59"/>
        <v>206144.85000000006</v>
      </c>
      <c r="I153" s="25"/>
      <c r="J153" s="107" t="str">
        <f t="shared" ref="J153:J154" si="63">IF(I153="","",I153/25000)</f>
        <v/>
      </c>
    </row>
    <row r="154" spans="1:10" x14ac:dyDescent="0.25">
      <c r="A154" s="67">
        <v>41487</v>
      </c>
      <c r="B154" s="50">
        <v>-1780.88</v>
      </c>
      <c r="C154" s="15">
        <v>-804</v>
      </c>
      <c r="D154" s="15">
        <v>562</v>
      </c>
      <c r="E154" s="15">
        <v>-369</v>
      </c>
      <c r="F154" s="30">
        <f t="shared" si="54"/>
        <v>-2391.88</v>
      </c>
      <c r="G154" s="31">
        <f t="shared" si="55"/>
        <v>-0.11959400000000001</v>
      </c>
      <c r="H154" s="45">
        <f t="shared" si="59"/>
        <v>203752.97000000006</v>
      </c>
      <c r="I154" s="23"/>
      <c r="J154" s="105" t="str">
        <f t="shared" si="63"/>
        <v/>
      </c>
    </row>
    <row r="155" spans="1:10" ht="15.75" thickBot="1" x14ac:dyDescent="0.3">
      <c r="A155" s="67">
        <v>41518</v>
      </c>
      <c r="B155" s="50">
        <v>1798.75</v>
      </c>
      <c r="C155" s="15">
        <v>-1017.5</v>
      </c>
      <c r="D155" s="15">
        <v>0</v>
      </c>
      <c r="E155" s="15">
        <v>-94</v>
      </c>
      <c r="F155" s="36">
        <f t="shared" si="54"/>
        <v>687.25</v>
      </c>
      <c r="G155" s="41">
        <f t="shared" si="55"/>
        <v>3.4362499999999997E-2</v>
      </c>
      <c r="H155" s="43">
        <f t="shared" si="59"/>
        <v>204440.22000000006</v>
      </c>
      <c r="I155" s="26">
        <f>F155+F154+F153</f>
        <v>-192.26000000000022</v>
      </c>
      <c r="J155" s="106">
        <f>G155+G154+G153</f>
        <v>-9.6130000000000243E-3</v>
      </c>
    </row>
    <row r="156" spans="1:10" x14ac:dyDescent="0.25">
      <c r="A156" s="67">
        <v>41548</v>
      </c>
      <c r="B156" s="49">
        <v>796.88</v>
      </c>
      <c r="C156" s="12">
        <v>-358</v>
      </c>
      <c r="D156" s="12">
        <v>-69</v>
      </c>
      <c r="E156" s="12">
        <v>1274</v>
      </c>
      <c r="F156" s="33">
        <f t="shared" si="54"/>
        <v>1643.88</v>
      </c>
      <c r="G156" s="39">
        <f t="shared" si="55"/>
        <v>8.2194000000000003E-2</v>
      </c>
      <c r="H156" s="42">
        <f t="shared" si="59"/>
        <v>206084.10000000006</v>
      </c>
      <c r="I156" s="25"/>
      <c r="J156" s="107" t="str">
        <f t="shared" ref="J156:J157" si="64">IF(I156="","",I156/25000)</f>
        <v/>
      </c>
    </row>
    <row r="157" spans="1:10" x14ac:dyDescent="0.25">
      <c r="A157" s="67">
        <v>41579</v>
      </c>
      <c r="B157" s="50">
        <v>-718.75</v>
      </c>
      <c r="C157" s="15">
        <v>2307</v>
      </c>
      <c r="D157" s="15">
        <v>-219</v>
      </c>
      <c r="E157" s="15">
        <v>-375</v>
      </c>
      <c r="F157" s="30">
        <f t="shared" si="54"/>
        <v>994.25</v>
      </c>
      <c r="G157" s="31">
        <f t="shared" si="55"/>
        <v>4.97125E-2</v>
      </c>
      <c r="H157" s="45">
        <f t="shared" si="59"/>
        <v>207078.35000000006</v>
      </c>
      <c r="I157" s="23"/>
      <c r="J157" s="105" t="str">
        <f t="shared" si="64"/>
        <v/>
      </c>
    </row>
    <row r="158" spans="1:10" ht="15.75" thickBot="1" x14ac:dyDescent="0.3">
      <c r="A158" s="67">
        <v>41609</v>
      </c>
      <c r="B158" s="51">
        <v>-2359.38</v>
      </c>
      <c r="C158" s="14">
        <v>113.5</v>
      </c>
      <c r="D158" s="14">
        <v>0</v>
      </c>
      <c r="E158" s="14">
        <v>348</v>
      </c>
      <c r="F158" s="36">
        <f t="shared" si="54"/>
        <v>-1897.88</v>
      </c>
      <c r="G158" s="41">
        <f t="shared" si="55"/>
        <v>-9.4894000000000006E-2</v>
      </c>
      <c r="H158" s="43">
        <f t="shared" si="59"/>
        <v>205180.47000000006</v>
      </c>
      <c r="I158" s="26">
        <f>F158+F157+F156</f>
        <v>740.25</v>
      </c>
      <c r="J158" s="106">
        <f>G158+G157+G156</f>
        <v>3.7012499999999997E-2</v>
      </c>
    </row>
    <row r="159" spans="1:10" x14ac:dyDescent="0.25">
      <c r="A159" s="67">
        <v>41640</v>
      </c>
      <c r="B159" s="50">
        <v>2844.5</v>
      </c>
      <c r="C159" s="15">
        <v>-1386</v>
      </c>
      <c r="D159" s="15">
        <v>1106</v>
      </c>
      <c r="E159" s="15">
        <v>-232</v>
      </c>
      <c r="F159" s="33">
        <f t="shared" si="54"/>
        <v>2332.5</v>
      </c>
      <c r="G159" s="39">
        <f t="shared" si="55"/>
        <v>0.11662500000000001</v>
      </c>
      <c r="H159" s="42">
        <f t="shared" si="59"/>
        <v>207512.97000000006</v>
      </c>
      <c r="I159" s="25"/>
      <c r="J159" s="107" t="str">
        <f t="shared" ref="J159:J160" si="65">IF(I159="","",I159/25000)</f>
        <v/>
      </c>
    </row>
    <row r="160" spans="1:10" x14ac:dyDescent="0.25">
      <c r="A160" s="67">
        <v>41671</v>
      </c>
      <c r="B160" s="50">
        <v>141.38</v>
      </c>
      <c r="C160" s="15">
        <v>905</v>
      </c>
      <c r="D160" s="15">
        <v>0</v>
      </c>
      <c r="E160" s="15">
        <v>768</v>
      </c>
      <c r="F160" s="30">
        <f t="shared" si="54"/>
        <v>1814.38</v>
      </c>
      <c r="G160" s="31">
        <f t="shared" si="55"/>
        <v>9.0719000000000008E-2</v>
      </c>
      <c r="H160" s="45">
        <f t="shared" si="59"/>
        <v>209327.35000000006</v>
      </c>
      <c r="I160" s="23"/>
      <c r="J160" s="105" t="str">
        <f t="shared" si="65"/>
        <v/>
      </c>
    </row>
    <row r="161" spans="1:10" ht="15.75" thickBot="1" x14ac:dyDescent="0.3">
      <c r="A161" s="67">
        <v>41699</v>
      </c>
      <c r="B161" s="50">
        <v>-1062.5</v>
      </c>
      <c r="C161" s="15">
        <v>4716.5</v>
      </c>
      <c r="D161" s="15">
        <v>-531</v>
      </c>
      <c r="E161" s="15">
        <v>-577</v>
      </c>
      <c r="F161" s="36">
        <f t="shared" si="54"/>
        <v>2546</v>
      </c>
      <c r="G161" s="41">
        <f t="shared" si="55"/>
        <v>0.1273</v>
      </c>
      <c r="H161" s="43">
        <f t="shared" si="59"/>
        <v>211873.35000000006</v>
      </c>
      <c r="I161" s="26">
        <f>F161+F160+F159</f>
        <v>6692.88</v>
      </c>
      <c r="J161" s="106">
        <f>G161+G160+G159</f>
        <v>0.33464400000000005</v>
      </c>
    </row>
    <row r="162" spans="1:10" x14ac:dyDescent="0.25">
      <c r="A162" s="67">
        <v>41730</v>
      </c>
      <c r="B162" s="49">
        <v>890.63</v>
      </c>
      <c r="C162" s="12">
        <v>-1858.5</v>
      </c>
      <c r="D162" s="12">
        <v>774.5</v>
      </c>
      <c r="E162" s="12">
        <v>537</v>
      </c>
      <c r="F162" s="33">
        <f t="shared" si="54"/>
        <v>343.63</v>
      </c>
      <c r="G162" s="39">
        <f t="shared" si="55"/>
        <v>1.7181499999999999E-2</v>
      </c>
      <c r="H162" s="42">
        <f t="shared" si="59"/>
        <v>212216.98000000007</v>
      </c>
      <c r="I162" s="25"/>
      <c r="J162" s="107" t="str">
        <f t="shared" ref="J162:J163" si="66">IF(I162="","",I162/25000)</f>
        <v/>
      </c>
    </row>
    <row r="163" spans="1:10" x14ac:dyDescent="0.25">
      <c r="A163" s="67">
        <v>41760</v>
      </c>
      <c r="B163" s="50">
        <v>2282</v>
      </c>
      <c r="C163" s="15">
        <v>-66</v>
      </c>
      <c r="D163" s="15">
        <v>787</v>
      </c>
      <c r="E163" s="15">
        <v>568</v>
      </c>
      <c r="F163" s="30">
        <f t="shared" si="54"/>
        <v>3571</v>
      </c>
      <c r="G163" s="31">
        <f t="shared" si="55"/>
        <v>0.17854999999999999</v>
      </c>
      <c r="H163" s="45">
        <f t="shared" si="59"/>
        <v>215787.98000000007</v>
      </c>
      <c r="I163" s="23"/>
      <c r="J163" s="105" t="str">
        <f t="shared" si="66"/>
        <v/>
      </c>
    </row>
    <row r="164" spans="1:10" ht="15.75" thickBot="1" x14ac:dyDescent="0.3">
      <c r="A164" s="67">
        <v>41791</v>
      </c>
      <c r="B164" s="51">
        <v>-265.63</v>
      </c>
      <c r="C164" s="14">
        <v>1001</v>
      </c>
      <c r="D164" s="14">
        <v>-394</v>
      </c>
      <c r="E164" s="14">
        <v>-88</v>
      </c>
      <c r="F164" s="36">
        <f t="shared" si="54"/>
        <v>253.37</v>
      </c>
      <c r="G164" s="41">
        <f t="shared" si="55"/>
        <v>1.2668500000000001E-2</v>
      </c>
      <c r="H164" s="43">
        <f t="shared" si="59"/>
        <v>216041.35000000006</v>
      </c>
      <c r="I164" s="26">
        <f>F164+F163+F162</f>
        <v>4168</v>
      </c>
      <c r="J164" s="106">
        <f>G164+G163+G162</f>
        <v>0.20839999999999997</v>
      </c>
    </row>
    <row r="165" spans="1:10" x14ac:dyDescent="0.25">
      <c r="A165" s="67">
        <v>41821</v>
      </c>
      <c r="B165" s="50">
        <v>-280.5</v>
      </c>
      <c r="C165" s="15">
        <v>913.5</v>
      </c>
      <c r="D165" s="15">
        <v>849</v>
      </c>
      <c r="E165" s="15">
        <v>-1</v>
      </c>
      <c r="F165" s="33">
        <f t="shared" si="54"/>
        <v>1481</v>
      </c>
      <c r="G165" s="39">
        <f t="shared" si="55"/>
        <v>7.4050000000000005E-2</v>
      </c>
      <c r="H165" s="42">
        <f t="shared" si="59"/>
        <v>217522.35000000006</v>
      </c>
      <c r="I165" s="25"/>
      <c r="J165" s="107" t="str">
        <f t="shared" ref="J165:J166" si="67">IF(I165="","",I165/25000)</f>
        <v/>
      </c>
    </row>
    <row r="166" spans="1:10" x14ac:dyDescent="0.25">
      <c r="A166" s="67">
        <v>41852</v>
      </c>
      <c r="B166" s="50">
        <v>2094.5</v>
      </c>
      <c r="C166" s="15">
        <v>465</v>
      </c>
      <c r="D166" s="15">
        <v>0</v>
      </c>
      <c r="E166" s="15">
        <v>792</v>
      </c>
      <c r="F166" s="30">
        <f t="shared" si="54"/>
        <v>3351.5</v>
      </c>
      <c r="G166" s="31">
        <f t="shared" si="55"/>
        <v>0.167575</v>
      </c>
      <c r="H166" s="45">
        <f t="shared" si="59"/>
        <v>220873.85000000006</v>
      </c>
      <c r="I166" s="23"/>
      <c r="J166" s="105" t="str">
        <f t="shared" si="67"/>
        <v/>
      </c>
    </row>
    <row r="167" spans="1:10" ht="15.75" thickBot="1" x14ac:dyDescent="0.3">
      <c r="A167" s="67">
        <v>41883</v>
      </c>
      <c r="B167" s="50">
        <v>-984.38</v>
      </c>
      <c r="C167" s="15">
        <v>-61.5</v>
      </c>
      <c r="D167" s="15">
        <v>893.5</v>
      </c>
      <c r="E167" s="15">
        <v>-738</v>
      </c>
      <c r="F167" s="36">
        <f t="shared" ref="F167:F178" si="68">B167+C167+D167+E167</f>
        <v>-890.38000000000011</v>
      </c>
      <c r="G167" s="41">
        <f t="shared" ref="G167:G178" si="69">F167/20000</f>
        <v>-4.4519000000000003E-2</v>
      </c>
      <c r="H167" s="43">
        <f t="shared" si="59"/>
        <v>219983.47000000006</v>
      </c>
      <c r="I167" s="26">
        <f>F167+F166+F165</f>
        <v>3942.12</v>
      </c>
      <c r="J167" s="106">
        <f>G167+G166+G165</f>
        <v>0.197106</v>
      </c>
    </row>
    <row r="168" spans="1:10" x14ac:dyDescent="0.25">
      <c r="A168" s="67">
        <v>41913</v>
      </c>
      <c r="B168" s="49">
        <v>423.38</v>
      </c>
      <c r="C168" s="12">
        <v>1558.5</v>
      </c>
      <c r="D168" s="12">
        <v>1187</v>
      </c>
      <c r="E168" s="12">
        <v>1892</v>
      </c>
      <c r="F168" s="33">
        <f t="shared" si="68"/>
        <v>5060.88</v>
      </c>
      <c r="G168" s="39">
        <f t="shared" si="69"/>
        <v>0.25304399999999999</v>
      </c>
      <c r="H168" s="42">
        <f t="shared" si="59"/>
        <v>225044.35000000006</v>
      </c>
      <c r="I168" s="25"/>
      <c r="J168" s="107" t="str">
        <f t="shared" ref="J168:J169" si="70">IF(I168="","",I168/25000)</f>
        <v/>
      </c>
    </row>
    <row r="169" spans="1:10" x14ac:dyDescent="0.25">
      <c r="A169" s="67">
        <v>41944</v>
      </c>
      <c r="B169" s="50">
        <v>1220.25</v>
      </c>
      <c r="C169" s="15">
        <v>3312.5</v>
      </c>
      <c r="D169" s="15">
        <v>0</v>
      </c>
      <c r="E169" s="15">
        <v>-232</v>
      </c>
      <c r="F169" s="30">
        <f t="shared" si="68"/>
        <v>4300.75</v>
      </c>
      <c r="G169" s="31">
        <f t="shared" si="69"/>
        <v>0.21503749999999999</v>
      </c>
      <c r="H169" s="45">
        <f t="shared" si="59"/>
        <v>229345.10000000006</v>
      </c>
      <c r="I169" s="23"/>
      <c r="J169" s="105" t="str">
        <f t="shared" si="70"/>
        <v/>
      </c>
    </row>
    <row r="170" spans="1:10" ht="15.75" thickBot="1" x14ac:dyDescent="0.3">
      <c r="A170" s="67">
        <v>41974</v>
      </c>
      <c r="B170" s="51">
        <v>-437.5</v>
      </c>
      <c r="C170" s="14">
        <v>-3274.5</v>
      </c>
      <c r="D170" s="14">
        <v>324</v>
      </c>
      <c r="E170" s="14">
        <v>1174</v>
      </c>
      <c r="F170" s="36">
        <f t="shared" si="68"/>
        <v>-2214</v>
      </c>
      <c r="G170" s="41">
        <f t="shared" si="69"/>
        <v>-0.11070000000000001</v>
      </c>
      <c r="H170" s="43">
        <f t="shared" si="59"/>
        <v>227131.10000000006</v>
      </c>
      <c r="I170" s="26">
        <f>F170+F169+F168</f>
        <v>7147.63</v>
      </c>
      <c r="J170" s="106">
        <f>G170+G169+G168</f>
        <v>0.35738149999999996</v>
      </c>
    </row>
    <row r="171" spans="1:10" x14ac:dyDescent="0.25">
      <c r="A171" s="67">
        <v>42005</v>
      </c>
      <c r="B171" s="50">
        <v>4111.63</v>
      </c>
      <c r="C171" s="15">
        <v>-229.5</v>
      </c>
      <c r="D171" s="15">
        <v>787</v>
      </c>
      <c r="E171" s="15">
        <v>199</v>
      </c>
      <c r="F171" s="33">
        <f t="shared" si="68"/>
        <v>4868.13</v>
      </c>
      <c r="G171" s="39">
        <f t="shared" si="69"/>
        <v>0.2434065</v>
      </c>
      <c r="H171" s="42">
        <f t="shared" si="59"/>
        <v>231999.23000000007</v>
      </c>
      <c r="I171" s="25"/>
      <c r="J171" s="107" t="str">
        <f t="shared" ref="J171:J172" si="71">IF(I171="","",I171/25000)</f>
        <v/>
      </c>
    </row>
    <row r="172" spans="1:10" x14ac:dyDescent="0.25">
      <c r="A172" s="67">
        <v>42036</v>
      </c>
      <c r="B172" s="50">
        <v>-2624.63</v>
      </c>
      <c r="C172" s="15">
        <v>2031.5</v>
      </c>
      <c r="D172" s="15">
        <v>-531</v>
      </c>
      <c r="E172" s="15">
        <v>205</v>
      </c>
      <c r="F172" s="30">
        <f t="shared" si="68"/>
        <v>-919.13000000000011</v>
      </c>
      <c r="G172" s="31">
        <f t="shared" si="69"/>
        <v>-4.5956500000000004E-2</v>
      </c>
      <c r="H172" s="45">
        <f t="shared" si="59"/>
        <v>231080.10000000006</v>
      </c>
      <c r="I172" s="23"/>
      <c r="J172" s="105" t="str">
        <f t="shared" si="71"/>
        <v/>
      </c>
    </row>
    <row r="173" spans="1:10" ht="15.75" thickBot="1" x14ac:dyDescent="0.3">
      <c r="A173" s="67">
        <v>42064</v>
      </c>
      <c r="B173" s="50">
        <v>1610.5</v>
      </c>
      <c r="C173" s="15">
        <v>-2247.5</v>
      </c>
      <c r="D173" s="15">
        <v>-213</v>
      </c>
      <c r="E173" s="15">
        <v>1174</v>
      </c>
      <c r="F173" s="36">
        <f t="shared" si="68"/>
        <v>324</v>
      </c>
      <c r="G173" s="41">
        <f t="shared" si="69"/>
        <v>1.6199999999999999E-2</v>
      </c>
      <c r="H173" s="43">
        <f t="shared" si="59"/>
        <v>231404.10000000006</v>
      </c>
      <c r="I173" s="26">
        <f>F173+F172+F171</f>
        <v>4273</v>
      </c>
      <c r="J173" s="106">
        <f>G173+G172+G171</f>
        <v>0.21365000000000001</v>
      </c>
    </row>
    <row r="174" spans="1:10" x14ac:dyDescent="0.25">
      <c r="A174" s="67">
        <v>42095</v>
      </c>
      <c r="B174" s="48">
        <v>-296.13</v>
      </c>
      <c r="C174" s="12">
        <v>1125.5</v>
      </c>
      <c r="D174" s="12">
        <v>-338</v>
      </c>
      <c r="E174" s="19">
        <v>-432</v>
      </c>
      <c r="F174" s="33">
        <f t="shared" si="68"/>
        <v>59.370000000000005</v>
      </c>
      <c r="G174" s="39">
        <f t="shared" si="69"/>
        <v>2.9685000000000002E-3</v>
      </c>
      <c r="H174" s="42">
        <f t="shared" si="59"/>
        <v>231463.47000000006</v>
      </c>
      <c r="I174" s="25"/>
      <c r="J174" s="107" t="str">
        <f t="shared" ref="J174:J175" si="72">IF(I174="","",I174/25000)</f>
        <v/>
      </c>
    </row>
    <row r="175" spans="1:10" x14ac:dyDescent="0.25">
      <c r="A175" s="67">
        <v>42125</v>
      </c>
      <c r="B175" s="46">
        <v>-1359</v>
      </c>
      <c r="C175" s="15">
        <v>1472.5</v>
      </c>
      <c r="D175" s="15">
        <v>1249</v>
      </c>
      <c r="E175" s="18">
        <v>-432</v>
      </c>
      <c r="F175" s="30">
        <f t="shared" si="68"/>
        <v>930.5</v>
      </c>
      <c r="G175" s="31">
        <f t="shared" si="69"/>
        <v>4.6524999999999997E-2</v>
      </c>
      <c r="H175" s="45">
        <f t="shared" si="59"/>
        <v>232393.97000000006</v>
      </c>
      <c r="I175" s="23"/>
      <c r="J175" s="105" t="str">
        <f t="shared" si="72"/>
        <v/>
      </c>
    </row>
    <row r="176" spans="1:10" ht="15.75" thickBot="1" x14ac:dyDescent="0.3">
      <c r="A176" s="67">
        <v>42156</v>
      </c>
      <c r="B176" s="47">
        <v>-2343</v>
      </c>
      <c r="C176" s="14">
        <v>-779</v>
      </c>
      <c r="D176" s="14">
        <v>586.5</v>
      </c>
      <c r="E176" s="20">
        <v>11</v>
      </c>
      <c r="F176" s="36">
        <f t="shared" si="68"/>
        <v>-2524.5</v>
      </c>
      <c r="G176" s="41">
        <f t="shared" si="69"/>
        <v>-0.126225</v>
      </c>
      <c r="H176" s="43">
        <f t="shared" si="59"/>
        <v>229869.47000000006</v>
      </c>
      <c r="I176" s="26">
        <f>F176+F175+F174</f>
        <v>-1534.63</v>
      </c>
      <c r="J176" s="106">
        <f>G176+G175+G174</f>
        <v>-7.6731500000000008E-2</v>
      </c>
    </row>
    <row r="177" spans="1:11" x14ac:dyDescent="0.25">
      <c r="A177" s="67">
        <v>42186</v>
      </c>
      <c r="B177" s="46">
        <v>2830</v>
      </c>
      <c r="C177" s="15">
        <v>-598.5</v>
      </c>
      <c r="D177" s="15">
        <v>-282</v>
      </c>
      <c r="E177" s="18">
        <v>286</v>
      </c>
      <c r="F177" s="33">
        <f t="shared" si="68"/>
        <v>2235.5</v>
      </c>
      <c r="G177" s="39">
        <f t="shared" si="69"/>
        <v>0.111775</v>
      </c>
      <c r="H177" s="42">
        <f>H176+F177</f>
        <v>232104.97000000006</v>
      </c>
      <c r="I177" s="25"/>
      <c r="J177" s="107" t="str">
        <f t="shared" ref="J177:J178" si="73">IF(I177="","",I177/25000)</f>
        <v/>
      </c>
      <c r="K177" s="63"/>
    </row>
    <row r="178" spans="1:11" x14ac:dyDescent="0.25">
      <c r="A178" s="67">
        <v>42217</v>
      </c>
      <c r="B178" s="52">
        <v>1220</v>
      </c>
      <c r="C178" s="15">
        <v>-3036</v>
      </c>
      <c r="D178" s="15">
        <v>837</v>
      </c>
      <c r="E178" s="17">
        <v>24</v>
      </c>
      <c r="F178" s="30">
        <f t="shared" si="68"/>
        <v>-955</v>
      </c>
      <c r="G178" s="31">
        <f t="shared" si="69"/>
        <v>-4.7750000000000001E-2</v>
      </c>
      <c r="H178" s="45">
        <f>H177+F178</f>
        <v>231149.97000000006</v>
      </c>
      <c r="I178" s="23"/>
      <c r="J178" s="105" t="str">
        <f t="shared" si="73"/>
        <v/>
      </c>
      <c r="K178" s="63"/>
    </row>
    <row r="179" spans="1:11" ht="15.75" thickBot="1" x14ac:dyDescent="0.3">
      <c r="A179" s="67">
        <v>42248</v>
      </c>
      <c r="B179" s="46">
        <v>1953</v>
      </c>
      <c r="C179" s="15">
        <v>-1626</v>
      </c>
      <c r="D179" s="15">
        <v>-531.5</v>
      </c>
      <c r="E179" s="18">
        <v>-1201</v>
      </c>
      <c r="F179" s="30">
        <f t="shared" ref="F179" si="74">B179+C179+D179+E179</f>
        <v>-1405.5</v>
      </c>
      <c r="G179" s="31">
        <f t="shared" ref="G179" si="75">F179/20000</f>
        <v>-7.0275000000000004E-2</v>
      </c>
      <c r="H179" s="45">
        <f>H178+F179</f>
        <v>229744.47000000006</v>
      </c>
      <c r="I179" s="26">
        <f>F179+F178+F177</f>
        <v>-125</v>
      </c>
      <c r="J179" s="106">
        <f>G179+G178+G177</f>
        <v>-6.2500000000000056E-3</v>
      </c>
      <c r="K179" s="98"/>
    </row>
    <row r="180" spans="1:11" ht="15.75" thickBot="1" x14ac:dyDescent="0.3">
      <c r="A180" s="220" t="s">
        <v>25</v>
      </c>
      <c r="B180" s="221"/>
      <c r="C180" s="221"/>
      <c r="D180" s="221"/>
      <c r="E180" s="221"/>
      <c r="F180" s="221"/>
      <c r="G180" s="221"/>
      <c r="H180" s="221"/>
      <c r="I180" s="221"/>
      <c r="J180" s="222"/>
    </row>
    <row r="181" spans="1:11" x14ac:dyDescent="0.25">
      <c r="A181" s="66">
        <f>A179+30</f>
        <v>42278</v>
      </c>
      <c r="B181" s="111">
        <v>-1429</v>
      </c>
      <c r="C181" s="112">
        <v>4343</v>
      </c>
      <c r="D181" s="112">
        <v>0</v>
      </c>
      <c r="E181" s="113">
        <v>-44</v>
      </c>
      <c r="F181" s="33">
        <f>B181+C181+D181+E181</f>
        <v>2870</v>
      </c>
      <c r="G181" s="39">
        <f>F181/20000</f>
        <v>0.14349999999999999</v>
      </c>
      <c r="H181" s="40">
        <f>H179+F181</f>
        <v>232614.47000000006</v>
      </c>
      <c r="I181" s="25"/>
      <c r="J181" s="107" t="str">
        <f t="shared" ref="J181:J182" si="76">IF(I181="","",I181/25000)</f>
        <v/>
      </c>
      <c r="K181" s="98"/>
    </row>
    <row r="182" spans="1:11" x14ac:dyDescent="0.25">
      <c r="A182" s="67">
        <v>42309</v>
      </c>
      <c r="B182" s="114">
        <v>-777</v>
      </c>
      <c r="C182" s="115">
        <v>-868</v>
      </c>
      <c r="D182" s="115">
        <v>724</v>
      </c>
      <c r="E182" s="100">
        <v>-375</v>
      </c>
      <c r="F182" s="30">
        <f t="shared" ref="F182:F186" si="77">B182+C182+D182+E182</f>
        <v>-1296</v>
      </c>
      <c r="G182" s="31">
        <f t="shared" ref="G182:G192" si="78">F182/20000</f>
        <v>-6.4799999999999996E-2</v>
      </c>
      <c r="H182" s="32">
        <f t="shared" si="59"/>
        <v>231318.47000000006</v>
      </c>
      <c r="I182" s="23"/>
      <c r="J182" s="105" t="str">
        <f t="shared" si="76"/>
        <v/>
      </c>
      <c r="K182" s="98"/>
    </row>
    <row r="183" spans="1:11" ht="15.75" thickBot="1" x14ac:dyDescent="0.3">
      <c r="A183" s="68">
        <f>A182+30</f>
        <v>42339</v>
      </c>
      <c r="B183" s="114">
        <v>-1121</v>
      </c>
      <c r="C183" s="115">
        <v>-1744</v>
      </c>
      <c r="D183" s="115">
        <v>593</v>
      </c>
      <c r="E183" s="100">
        <v>-395</v>
      </c>
      <c r="F183" s="30">
        <f t="shared" si="77"/>
        <v>-2667</v>
      </c>
      <c r="G183" s="31">
        <f t="shared" si="78"/>
        <v>-0.13335</v>
      </c>
      <c r="H183" s="32">
        <f t="shared" ref="H183:H191" si="79">H182+F183</f>
        <v>228651.47000000006</v>
      </c>
      <c r="I183" s="24">
        <f>F183+F182+F181</f>
        <v>-1093</v>
      </c>
      <c r="J183" s="105">
        <f>G183+G182+G181</f>
        <v>-5.4650000000000004E-2</v>
      </c>
      <c r="K183" s="98"/>
    </row>
    <row r="184" spans="1:11" x14ac:dyDescent="0.25">
      <c r="A184" s="66">
        <f>A183+31</f>
        <v>42370</v>
      </c>
      <c r="B184" s="116">
        <v>3902</v>
      </c>
      <c r="C184" s="117">
        <v>0</v>
      </c>
      <c r="D184" s="102">
        <v>-544</v>
      </c>
      <c r="E184" s="117">
        <v>1430</v>
      </c>
      <c r="F184" s="33">
        <f t="shared" si="77"/>
        <v>4788</v>
      </c>
      <c r="G184" s="39">
        <f t="shared" si="78"/>
        <v>0.2394</v>
      </c>
      <c r="H184" s="40">
        <f t="shared" si="79"/>
        <v>233439.47000000006</v>
      </c>
      <c r="I184" s="25"/>
      <c r="J184" s="107" t="str">
        <f t="shared" ref="J184:J185" si="80">IF(I184="","",I184/25000)</f>
        <v/>
      </c>
      <c r="K184" s="98"/>
    </row>
    <row r="185" spans="1:11" x14ac:dyDescent="0.25">
      <c r="A185" s="67">
        <v>42401</v>
      </c>
      <c r="B185" s="114">
        <v>1441</v>
      </c>
      <c r="C185" s="100">
        <v>-354</v>
      </c>
      <c r="D185" s="100">
        <v>-544</v>
      </c>
      <c r="E185" s="100">
        <v>955</v>
      </c>
      <c r="F185" s="30">
        <f t="shared" si="77"/>
        <v>1498</v>
      </c>
      <c r="G185" s="31">
        <f t="shared" si="78"/>
        <v>7.4899999999999994E-2</v>
      </c>
      <c r="H185" s="32">
        <f t="shared" si="79"/>
        <v>234937.47000000006</v>
      </c>
      <c r="I185" s="23"/>
      <c r="J185" s="105" t="str">
        <f t="shared" si="80"/>
        <v/>
      </c>
      <c r="K185" s="98"/>
    </row>
    <row r="186" spans="1:11" ht="15.75" thickBot="1" x14ac:dyDescent="0.3">
      <c r="A186" s="68">
        <v>42430</v>
      </c>
      <c r="B186" s="118">
        <v>-648</v>
      </c>
      <c r="C186" s="101">
        <v>4008</v>
      </c>
      <c r="D186" s="101">
        <v>-1088</v>
      </c>
      <c r="E186" s="101">
        <v>-194</v>
      </c>
      <c r="F186" s="36">
        <f t="shared" si="77"/>
        <v>2078</v>
      </c>
      <c r="G186" s="41">
        <f t="shared" si="78"/>
        <v>0.10390000000000001</v>
      </c>
      <c r="H186" s="38">
        <f t="shared" si="79"/>
        <v>237015.47000000006</v>
      </c>
      <c r="I186" s="26">
        <f>F186+F185+F184</f>
        <v>8364</v>
      </c>
      <c r="J186" s="106">
        <f>G186+G185+G184</f>
        <v>0.41820000000000002</v>
      </c>
      <c r="K186" s="98"/>
    </row>
    <row r="187" spans="1:11" x14ac:dyDescent="0.25">
      <c r="A187" s="67">
        <f>A186+31</f>
        <v>42461</v>
      </c>
      <c r="B187" s="119">
        <v>-578</v>
      </c>
      <c r="C187" s="102">
        <v>-2015</v>
      </c>
      <c r="D187" s="102">
        <v>-888</v>
      </c>
      <c r="E187" s="102">
        <v>-444</v>
      </c>
      <c r="F187" s="30">
        <f t="shared" ref="F187:F189" si="81">B187+C187+D187+E187</f>
        <v>-3925</v>
      </c>
      <c r="G187" s="31">
        <f t="shared" si="78"/>
        <v>-0.19625000000000001</v>
      </c>
      <c r="H187" s="32">
        <f t="shared" si="79"/>
        <v>233090.47000000006</v>
      </c>
      <c r="I187" s="23"/>
      <c r="J187" s="105" t="str">
        <f t="shared" ref="J187:J188" si="82">IF(I187="","",I187/25000)</f>
        <v/>
      </c>
      <c r="K187" s="98">
        <f t="shared" ref="K187" si="83">K185+G187</f>
        <v>-0.19625000000000001</v>
      </c>
    </row>
    <row r="188" spans="1:11" x14ac:dyDescent="0.25">
      <c r="A188" s="67">
        <v>42491</v>
      </c>
      <c r="B188" s="114">
        <v>-296</v>
      </c>
      <c r="C188" s="100">
        <v>-395</v>
      </c>
      <c r="D188" s="100">
        <v>-550</v>
      </c>
      <c r="E188" s="100">
        <v>1096</v>
      </c>
      <c r="F188" s="30">
        <f t="shared" si="81"/>
        <v>-145</v>
      </c>
      <c r="G188" s="31">
        <f t="shared" si="78"/>
        <v>-7.2500000000000004E-3</v>
      </c>
      <c r="H188" s="32">
        <f t="shared" si="79"/>
        <v>232945.47000000006</v>
      </c>
      <c r="I188" s="23"/>
      <c r="J188" s="105" t="str">
        <f t="shared" si="82"/>
        <v/>
      </c>
      <c r="K188" s="98">
        <f>K187+G188</f>
        <v>-0.20350000000000001</v>
      </c>
    </row>
    <row r="189" spans="1:11" ht="15.75" thickBot="1" x14ac:dyDescent="0.3">
      <c r="A189" s="67">
        <v>42522</v>
      </c>
      <c r="B189" s="118">
        <v>3781</v>
      </c>
      <c r="C189" s="101">
        <v>-985</v>
      </c>
      <c r="D189" s="101">
        <v>-1088</v>
      </c>
      <c r="E189" s="101">
        <v>480</v>
      </c>
      <c r="F189" s="30">
        <f t="shared" si="81"/>
        <v>2188</v>
      </c>
      <c r="G189" s="31">
        <f t="shared" si="78"/>
        <v>0.1094</v>
      </c>
      <c r="H189" s="32">
        <f t="shared" si="79"/>
        <v>235133.47000000006</v>
      </c>
      <c r="I189" s="24">
        <f>F189+F188+F187</f>
        <v>-1882</v>
      </c>
      <c r="J189" s="105">
        <f>G189+G188+G187</f>
        <v>-9.4100000000000017E-2</v>
      </c>
      <c r="K189" s="98">
        <f t="shared" ref="K189:K196" si="84">K188+G189</f>
        <v>-9.4100000000000017E-2</v>
      </c>
    </row>
    <row r="190" spans="1:11" x14ac:dyDescent="0.25">
      <c r="A190" s="66">
        <v>42552</v>
      </c>
      <c r="B190" s="103">
        <v>31</v>
      </c>
      <c r="C190" s="103">
        <v>2170</v>
      </c>
      <c r="D190" s="103">
        <v>-513</v>
      </c>
      <c r="E190" s="103">
        <v>-408</v>
      </c>
      <c r="F190" s="33">
        <f t="shared" ref="F190:F192" si="85">B190+C190+D190+E190</f>
        <v>1280</v>
      </c>
      <c r="G190" s="39">
        <f t="shared" si="78"/>
        <v>6.4000000000000001E-2</v>
      </c>
      <c r="H190" s="40">
        <f t="shared" si="79"/>
        <v>236413.47000000006</v>
      </c>
      <c r="I190" s="25"/>
      <c r="J190" s="107" t="str">
        <f t="shared" ref="J190:J191" si="86">IF(I190="","",I190/25000)</f>
        <v/>
      </c>
      <c r="K190" s="98">
        <f t="shared" si="84"/>
        <v>-3.0100000000000016E-2</v>
      </c>
    </row>
    <row r="191" spans="1:11" x14ac:dyDescent="0.25">
      <c r="A191" s="67">
        <v>42583</v>
      </c>
      <c r="B191" s="103">
        <v>-1359</v>
      </c>
      <c r="C191" s="103">
        <v>-208</v>
      </c>
      <c r="D191" s="103">
        <v>-419</v>
      </c>
      <c r="E191" s="103">
        <v>-70</v>
      </c>
      <c r="F191" s="30">
        <f t="shared" si="85"/>
        <v>-2056</v>
      </c>
      <c r="G191" s="31">
        <f t="shared" si="78"/>
        <v>-0.1028</v>
      </c>
      <c r="H191" s="32">
        <f t="shared" si="79"/>
        <v>234357.47000000006</v>
      </c>
      <c r="I191" s="23"/>
      <c r="J191" s="105" t="str">
        <f t="shared" si="86"/>
        <v/>
      </c>
      <c r="K191" s="98">
        <f t="shared" si="84"/>
        <v>-0.13290000000000002</v>
      </c>
    </row>
    <row r="192" spans="1:11" ht="15.75" thickBot="1" x14ac:dyDescent="0.3">
      <c r="A192" s="68">
        <v>42614</v>
      </c>
      <c r="B192" s="103">
        <v>-617</v>
      </c>
      <c r="C192" s="103">
        <v>-359</v>
      </c>
      <c r="D192" s="103">
        <v>887</v>
      </c>
      <c r="E192" s="103">
        <v>-1144</v>
      </c>
      <c r="F192" s="36">
        <f t="shared" si="85"/>
        <v>-1233</v>
      </c>
      <c r="G192" s="41">
        <f t="shared" si="78"/>
        <v>-6.1650000000000003E-2</v>
      </c>
      <c r="H192" s="38">
        <f>H191+F192</f>
        <v>233124.47000000006</v>
      </c>
      <c r="I192" s="26">
        <f>F192+F191+F190</f>
        <v>-2009</v>
      </c>
      <c r="J192" s="106">
        <f>G192+G191+G190</f>
        <v>-0.10045000000000001</v>
      </c>
      <c r="K192" s="98">
        <f t="shared" si="84"/>
        <v>-0.19455000000000003</v>
      </c>
    </row>
    <row r="193" spans="1:12" s="62" customFormat="1" x14ac:dyDescent="0.25">
      <c r="A193" s="66">
        <v>42644</v>
      </c>
      <c r="B193" s="120">
        <v>-1515</v>
      </c>
      <c r="C193" s="104">
        <v>-1176</v>
      </c>
      <c r="D193" s="104">
        <v>337</v>
      </c>
      <c r="E193" s="104">
        <v>-1095</v>
      </c>
      <c r="F193" s="33">
        <f t="shared" ref="F193:F195" si="87">B193+C193+D193+E193</f>
        <v>-3449</v>
      </c>
      <c r="G193" s="39">
        <f t="shared" ref="G193:G195" si="88">F193/20000</f>
        <v>-0.17244999999999999</v>
      </c>
      <c r="H193" s="40">
        <f t="shared" ref="H193" si="89">H192+F193</f>
        <v>229675.47000000006</v>
      </c>
      <c r="I193" s="25"/>
      <c r="J193" s="107" t="str">
        <f t="shared" ref="J193:J195" si="90">IF(I193="","",I193/25000)</f>
        <v/>
      </c>
      <c r="K193" s="99">
        <f t="shared" si="84"/>
        <v>-0.36699999999999999</v>
      </c>
    </row>
    <row r="194" spans="1:12" s="62" customFormat="1" x14ac:dyDescent="0.25">
      <c r="A194" s="220" t="s">
        <v>51</v>
      </c>
      <c r="B194" s="221"/>
      <c r="C194" s="221"/>
      <c r="D194" s="221"/>
      <c r="E194" s="221"/>
      <c r="F194" s="221"/>
      <c r="G194" s="221"/>
      <c r="H194" s="221"/>
      <c r="I194" s="221"/>
      <c r="J194" s="222"/>
    </row>
    <row r="195" spans="1:12" s="62" customFormat="1" x14ac:dyDescent="0.25">
      <c r="A195" s="67">
        <v>42690</v>
      </c>
      <c r="B195" s="121">
        <v>140</v>
      </c>
      <c r="C195" s="109">
        <v>0</v>
      </c>
      <c r="D195" s="109">
        <v>0</v>
      </c>
      <c r="E195" s="109">
        <v>806</v>
      </c>
      <c r="F195" s="30">
        <f t="shared" si="87"/>
        <v>946</v>
      </c>
      <c r="G195" s="31">
        <f t="shared" si="88"/>
        <v>4.7300000000000002E-2</v>
      </c>
      <c r="H195" s="32">
        <f>H193+F195</f>
        <v>230621.47000000006</v>
      </c>
      <c r="I195" s="23"/>
      <c r="J195" s="105" t="str">
        <f t="shared" si="90"/>
        <v/>
      </c>
      <c r="K195" s="98">
        <f>K193+G195</f>
        <v>-0.31969999999999998</v>
      </c>
      <c r="L195" s="63"/>
    </row>
    <row r="196" spans="1:12" s="62" customFormat="1" ht="15.75" thickBot="1" x14ac:dyDescent="0.3">
      <c r="A196" s="68">
        <v>42705</v>
      </c>
      <c r="B196" s="122"/>
      <c r="C196" s="123"/>
      <c r="D196" s="123"/>
      <c r="E196" s="123"/>
      <c r="F196" s="36"/>
      <c r="G196" s="41"/>
      <c r="H196" s="38">
        <f>H195+F196</f>
        <v>230621.47000000006</v>
      </c>
      <c r="I196" s="26">
        <f>F196+F195+F193</f>
        <v>-2503</v>
      </c>
      <c r="J196" s="106">
        <f>G196+G195+G193</f>
        <v>-0.12514999999999998</v>
      </c>
      <c r="K196" s="98">
        <f t="shared" si="84"/>
        <v>-0.31969999999999998</v>
      </c>
      <c r="L196" s="63"/>
    </row>
    <row r="197" spans="1:12" x14ac:dyDescent="0.25">
      <c r="A197" s="223" t="s">
        <v>21</v>
      </c>
      <c r="B197" s="223"/>
      <c r="C197" s="223"/>
      <c r="D197" s="223"/>
      <c r="E197" s="223"/>
      <c r="F197" s="223"/>
      <c r="G197" s="223"/>
      <c r="H197" s="223"/>
      <c r="I197" s="223"/>
      <c r="J197" s="223"/>
      <c r="K197" s="63"/>
      <c r="L197" s="63"/>
    </row>
    <row r="198" spans="1:12" x14ac:dyDescent="0.25">
      <c r="A198" s="55"/>
      <c r="B198" s="56"/>
      <c r="C198" s="1"/>
      <c r="D198" s="56"/>
      <c r="E198" s="56"/>
      <c r="F198" s="57"/>
      <c r="G198" s="59"/>
      <c r="H198" s="60"/>
      <c r="I198" s="55"/>
      <c r="J198" s="55"/>
      <c r="K198" s="63"/>
      <c r="L198" s="63"/>
    </row>
    <row r="199" spans="1:12" s="29" customFormat="1" ht="81" customHeight="1" x14ac:dyDescent="0.25">
      <c r="A199" s="186" t="s">
        <v>46</v>
      </c>
      <c r="B199" s="186"/>
      <c r="C199" s="186"/>
      <c r="D199" s="186"/>
      <c r="E199" s="186"/>
      <c r="F199" s="186"/>
      <c r="G199" s="186"/>
      <c r="H199" s="186"/>
      <c r="I199" s="186"/>
      <c r="J199" s="186"/>
    </row>
    <row r="200" spans="1:12" s="29" customFormat="1" ht="35.25" customHeight="1" x14ac:dyDescent="0.25">
      <c r="A200" s="186"/>
      <c r="B200" s="186"/>
      <c r="C200" s="186"/>
      <c r="D200" s="186"/>
      <c r="E200" s="186"/>
      <c r="F200" s="186"/>
      <c r="G200" s="186"/>
      <c r="H200" s="186"/>
      <c r="I200" s="186"/>
      <c r="J200" s="186"/>
    </row>
    <row r="201" spans="1:12" s="29" customFormat="1" ht="16.5" hidden="1" customHeight="1" x14ac:dyDescent="0.25">
      <c r="A201" s="183"/>
      <c r="B201" s="183"/>
      <c r="C201" s="183"/>
      <c r="D201" s="183"/>
      <c r="E201" s="183"/>
      <c r="F201" s="183"/>
    </row>
    <row r="202" spans="1:12" s="29" customFormat="1" ht="15" customHeight="1" x14ac:dyDescent="0.25">
      <c r="A202" s="187" t="s">
        <v>45</v>
      </c>
      <c r="B202" s="187"/>
      <c r="C202" s="187"/>
      <c r="D202" s="187"/>
      <c r="E202" s="187"/>
      <c r="F202" s="187"/>
      <c r="G202" s="187"/>
      <c r="H202" s="187"/>
      <c r="I202" s="187"/>
      <c r="J202" s="187"/>
    </row>
    <row r="203" spans="1:12" s="29" customFormat="1" ht="18.75" customHeight="1" x14ac:dyDescent="0.25">
      <c r="A203" s="187"/>
      <c r="B203" s="187"/>
      <c r="C203" s="187"/>
      <c r="D203" s="187"/>
      <c r="E203" s="187"/>
      <c r="F203" s="187"/>
      <c r="G203" s="187"/>
      <c r="H203" s="187"/>
      <c r="I203" s="187"/>
      <c r="J203" s="187"/>
    </row>
    <row r="204" spans="1:12" s="29" customFormat="1" ht="19.5" hidden="1" customHeight="1" x14ac:dyDescent="0.25">
      <c r="A204" s="187"/>
      <c r="B204" s="187"/>
      <c r="C204" s="187"/>
      <c r="D204" s="187"/>
      <c r="E204" s="187"/>
      <c r="F204" s="187"/>
      <c r="G204" s="187"/>
      <c r="H204" s="187"/>
      <c r="I204" s="187"/>
      <c r="J204" s="187"/>
    </row>
    <row r="205" spans="1:12" s="29" customFormat="1" ht="48.75" customHeight="1" x14ac:dyDescent="0.25">
      <c r="A205" s="187"/>
      <c r="B205" s="187"/>
      <c r="C205" s="187"/>
      <c r="D205" s="187"/>
      <c r="E205" s="187"/>
      <c r="F205" s="187"/>
      <c r="G205" s="187"/>
      <c r="H205" s="187"/>
      <c r="I205" s="187"/>
      <c r="J205" s="187"/>
    </row>
    <row r="206" spans="1:12" s="29" customFormat="1" ht="114" customHeight="1" x14ac:dyDescent="0.25">
      <c r="A206" s="187"/>
      <c r="B206" s="187"/>
      <c r="C206" s="187"/>
      <c r="D206" s="187"/>
      <c r="E206" s="187"/>
      <c r="F206" s="187"/>
      <c r="G206" s="187"/>
      <c r="H206" s="187"/>
      <c r="I206" s="187"/>
      <c r="J206" s="187"/>
    </row>
    <row r="207" spans="1:12" s="29" customFormat="1" ht="114" customHeight="1" x14ac:dyDescent="0.25">
      <c r="A207" s="182"/>
      <c r="B207" s="182"/>
      <c r="C207" s="182"/>
      <c r="D207" s="182"/>
      <c r="E207" s="182"/>
      <c r="F207" s="182"/>
    </row>
  </sheetData>
  <mergeCells count="6">
    <mergeCell ref="A199:J200"/>
    <mergeCell ref="A202:J206"/>
    <mergeCell ref="A194:J194"/>
    <mergeCell ref="A6:J6"/>
    <mergeCell ref="A180:J180"/>
    <mergeCell ref="A197:J19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06"/>
  <sheetViews>
    <sheetView workbookViewId="0">
      <pane ySplit="5" topLeftCell="A189" activePane="bottomLeft" state="frozen"/>
      <selection pane="bottomLeft" activeCell="A201" sqref="A201:F206"/>
    </sheetView>
  </sheetViews>
  <sheetFormatPr defaultColWidth="8.85546875" defaultRowHeight="15" x14ac:dyDescent="0.25"/>
  <cols>
    <col min="1" max="1" width="15.7109375" customWidth="1"/>
    <col min="2" max="2" width="12" customWidth="1"/>
    <col min="3" max="3" width="14.42578125" customWidth="1"/>
    <col min="4" max="4" width="15.7109375" customWidth="1"/>
    <col min="5" max="5" width="15.28515625" customWidth="1"/>
    <col min="6" max="7" width="10.7109375" customWidth="1"/>
    <col min="8" max="8" width="12.5703125" customWidth="1"/>
    <col min="9" max="9" width="13.7109375" customWidth="1"/>
    <col min="10" max="10" width="11.5703125" bestFit="1" customWidth="1"/>
  </cols>
  <sheetData>
    <row r="1" spans="1:7" s="1" customFormat="1" x14ac:dyDescent="0.25"/>
    <row r="2" spans="1:7" s="1" customFormat="1" ht="26.25" x14ac:dyDescent="0.4">
      <c r="A2" s="2" t="s">
        <v>13</v>
      </c>
      <c r="B2" s="3"/>
      <c r="C2" s="3"/>
      <c r="D2" s="3"/>
      <c r="E2" s="3"/>
      <c r="F2" s="3"/>
      <c r="G2" s="3"/>
    </row>
    <row r="3" spans="1:7" s="1" customFormat="1" ht="21" x14ac:dyDescent="0.35">
      <c r="A3" s="4" t="s">
        <v>18</v>
      </c>
      <c r="B3" s="3"/>
      <c r="C3" s="3"/>
      <c r="D3" s="3"/>
      <c r="E3" s="3"/>
      <c r="F3" s="3"/>
      <c r="G3" s="3"/>
    </row>
    <row r="4" spans="1:7" s="1" customFormat="1" ht="21.75" thickBot="1" x14ac:dyDescent="0.4">
      <c r="A4" s="4" t="s">
        <v>16</v>
      </c>
      <c r="B4" s="3"/>
      <c r="C4" s="3"/>
      <c r="D4" s="3"/>
      <c r="E4" s="3"/>
      <c r="F4" s="3"/>
      <c r="G4" s="3"/>
    </row>
    <row r="5" spans="1:7" s="22" customFormat="1" ht="60" x14ac:dyDescent="0.25">
      <c r="A5" s="5"/>
      <c r="B5" s="8" t="s">
        <v>10</v>
      </c>
      <c r="C5" s="7" t="s">
        <v>0</v>
      </c>
      <c r="D5" s="7" t="s">
        <v>6</v>
      </c>
      <c r="E5" s="9" t="s">
        <v>1</v>
      </c>
      <c r="F5" s="10" t="s">
        <v>2</v>
      </c>
      <c r="G5" s="10" t="s">
        <v>5</v>
      </c>
    </row>
    <row r="6" spans="1:7" ht="15.75" thickBot="1" x14ac:dyDescent="0.3">
      <c r="A6" s="220" t="s">
        <v>7</v>
      </c>
      <c r="B6" s="221"/>
      <c r="C6" s="221"/>
      <c r="D6" s="221"/>
      <c r="E6" s="221"/>
      <c r="F6" s="221"/>
      <c r="G6" s="221"/>
    </row>
    <row r="7" spans="1:7" x14ac:dyDescent="0.25">
      <c r="A7" s="11">
        <v>37012</v>
      </c>
      <c r="B7" s="12">
        <v>375</v>
      </c>
      <c r="C7" s="33">
        <f t="shared" ref="C7:C38" si="0">B7</f>
        <v>375</v>
      </c>
      <c r="D7" s="39">
        <f t="shared" ref="D7:D38" si="1">C7/20000</f>
        <v>1.8749999999999999E-2</v>
      </c>
      <c r="E7" s="42">
        <f>C7+20000</f>
        <v>20375</v>
      </c>
      <c r="F7" s="25"/>
      <c r="G7" s="107" t="str">
        <f>IF(F7="","",F7/40000)</f>
        <v/>
      </c>
    </row>
    <row r="8" spans="1:7" ht="15.75" thickBot="1" x14ac:dyDescent="0.3">
      <c r="A8" s="13">
        <v>37043</v>
      </c>
      <c r="B8" s="15">
        <v>425</v>
      </c>
      <c r="C8" s="30">
        <f t="shared" si="0"/>
        <v>425</v>
      </c>
      <c r="D8" s="31">
        <f t="shared" si="1"/>
        <v>2.1250000000000002E-2</v>
      </c>
      <c r="E8" s="45">
        <f>E7+C8</f>
        <v>20800</v>
      </c>
      <c r="F8" s="24">
        <f>C8+C7+C6</f>
        <v>800</v>
      </c>
      <c r="G8" s="105">
        <f>D8+D7+D6</f>
        <v>0.04</v>
      </c>
    </row>
    <row r="9" spans="1:7" x14ac:dyDescent="0.25">
      <c r="A9" s="13">
        <v>37073</v>
      </c>
      <c r="B9" s="12">
        <v>750</v>
      </c>
      <c r="C9" s="33">
        <f t="shared" si="0"/>
        <v>750</v>
      </c>
      <c r="D9" s="39">
        <f t="shared" si="1"/>
        <v>3.7499999999999999E-2</v>
      </c>
      <c r="E9" s="42">
        <f>E8+C9</f>
        <v>21550</v>
      </c>
      <c r="F9" s="25"/>
      <c r="G9" s="107" t="str">
        <f t="shared" ref="G9:G10" si="2">IF(F9="","",F9/25000)</f>
        <v/>
      </c>
    </row>
    <row r="10" spans="1:7" x14ac:dyDescent="0.25">
      <c r="A10" s="13">
        <v>37104</v>
      </c>
      <c r="B10" s="15">
        <v>800</v>
      </c>
      <c r="C10" s="30">
        <f t="shared" si="0"/>
        <v>800</v>
      </c>
      <c r="D10" s="31">
        <f t="shared" si="1"/>
        <v>0.04</v>
      </c>
      <c r="E10" s="45">
        <f t="shared" ref="E10:E11" si="3">E9+C10</f>
        <v>22350</v>
      </c>
      <c r="F10" s="23"/>
      <c r="G10" s="105" t="str">
        <f t="shared" si="2"/>
        <v/>
      </c>
    </row>
    <row r="11" spans="1:7" ht="15.75" thickBot="1" x14ac:dyDescent="0.3">
      <c r="A11" s="13">
        <v>37135</v>
      </c>
      <c r="B11" s="14">
        <v>775</v>
      </c>
      <c r="C11" s="36">
        <f t="shared" si="0"/>
        <v>775</v>
      </c>
      <c r="D11" s="41">
        <f t="shared" si="1"/>
        <v>3.875E-2</v>
      </c>
      <c r="E11" s="43">
        <f t="shared" si="3"/>
        <v>23125</v>
      </c>
      <c r="F11" s="26">
        <f>C11+C10+C9</f>
        <v>2325</v>
      </c>
      <c r="G11" s="106">
        <f>D11+D10+D9</f>
        <v>0.11624999999999999</v>
      </c>
    </row>
    <row r="12" spans="1:7" x14ac:dyDescent="0.25">
      <c r="A12" s="13">
        <v>37165</v>
      </c>
      <c r="B12" s="15">
        <v>1213</v>
      </c>
      <c r="C12" s="33">
        <f t="shared" si="0"/>
        <v>1213</v>
      </c>
      <c r="D12" s="39">
        <f t="shared" si="1"/>
        <v>6.0650000000000003E-2</v>
      </c>
      <c r="E12" s="42">
        <f>E11+C12</f>
        <v>24338</v>
      </c>
      <c r="F12" s="25"/>
      <c r="G12" s="107" t="str">
        <f t="shared" ref="G12:G13" si="4">IF(F12="","",F12/25000)</f>
        <v/>
      </c>
    </row>
    <row r="13" spans="1:7" x14ac:dyDescent="0.25">
      <c r="A13" s="13">
        <v>37196</v>
      </c>
      <c r="B13" s="15">
        <v>1038</v>
      </c>
      <c r="C13" s="30">
        <f t="shared" si="0"/>
        <v>1038</v>
      </c>
      <c r="D13" s="31">
        <f t="shared" si="1"/>
        <v>5.1900000000000002E-2</v>
      </c>
      <c r="E13" s="45">
        <f t="shared" ref="E13:E14" si="5">E12+C13</f>
        <v>25376</v>
      </c>
      <c r="F13" s="23"/>
      <c r="G13" s="105" t="str">
        <f t="shared" si="4"/>
        <v/>
      </c>
    </row>
    <row r="14" spans="1:7" ht="15.75" thickBot="1" x14ac:dyDescent="0.3">
      <c r="A14" s="13">
        <v>37226</v>
      </c>
      <c r="B14" s="15">
        <v>2075</v>
      </c>
      <c r="C14" s="36">
        <f t="shared" si="0"/>
        <v>2075</v>
      </c>
      <c r="D14" s="41">
        <f t="shared" si="1"/>
        <v>0.10375</v>
      </c>
      <c r="E14" s="43">
        <f t="shared" si="5"/>
        <v>27451</v>
      </c>
      <c r="F14" s="26">
        <f>C14+C13+C12</f>
        <v>4326</v>
      </c>
      <c r="G14" s="106">
        <f>D14+D13+D12</f>
        <v>0.21630000000000002</v>
      </c>
    </row>
    <row r="15" spans="1:7" x14ac:dyDescent="0.25">
      <c r="A15" s="13">
        <v>37257</v>
      </c>
      <c r="B15" s="12">
        <v>725</v>
      </c>
      <c r="C15" s="33">
        <f t="shared" si="0"/>
        <v>725</v>
      </c>
      <c r="D15" s="39">
        <f t="shared" si="1"/>
        <v>3.6249999999999998E-2</v>
      </c>
      <c r="E15" s="42">
        <f>E14+C15</f>
        <v>28176</v>
      </c>
      <c r="F15" s="25"/>
      <c r="G15" s="107" t="str">
        <f t="shared" ref="G15:G16" si="6">IF(F15="","",F15/25000)</f>
        <v/>
      </c>
    </row>
    <row r="16" spans="1:7" x14ac:dyDescent="0.25">
      <c r="A16" s="13">
        <v>37288</v>
      </c>
      <c r="B16" s="15">
        <v>1350</v>
      </c>
      <c r="C16" s="30">
        <f t="shared" si="0"/>
        <v>1350</v>
      </c>
      <c r="D16" s="31">
        <f t="shared" si="1"/>
        <v>6.7500000000000004E-2</v>
      </c>
      <c r="E16" s="45">
        <f t="shared" ref="E16:E17" si="7">E15+C16</f>
        <v>29526</v>
      </c>
      <c r="F16" s="23"/>
      <c r="G16" s="105" t="str">
        <f t="shared" si="6"/>
        <v/>
      </c>
    </row>
    <row r="17" spans="1:7" ht="15.75" thickBot="1" x14ac:dyDescent="0.3">
      <c r="A17" s="13">
        <v>37316</v>
      </c>
      <c r="B17" s="14">
        <v>1363</v>
      </c>
      <c r="C17" s="36">
        <f t="shared" si="0"/>
        <v>1363</v>
      </c>
      <c r="D17" s="41">
        <f t="shared" si="1"/>
        <v>6.8150000000000002E-2</v>
      </c>
      <c r="E17" s="43">
        <f t="shared" si="7"/>
        <v>30889</v>
      </c>
      <c r="F17" s="26">
        <f>C17+C16+C15</f>
        <v>3438</v>
      </c>
      <c r="G17" s="106">
        <f>D17+D16+D15</f>
        <v>0.1719</v>
      </c>
    </row>
    <row r="18" spans="1:7" x14ac:dyDescent="0.25">
      <c r="A18" s="13">
        <v>37347</v>
      </c>
      <c r="B18" s="15">
        <v>950</v>
      </c>
      <c r="C18" s="33">
        <f t="shared" si="0"/>
        <v>950</v>
      </c>
      <c r="D18" s="39">
        <f t="shared" si="1"/>
        <v>4.7500000000000001E-2</v>
      </c>
      <c r="E18" s="42">
        <f>E17+C18</f>
        <v>31839</v>
      </c>
      <c r="F18" s="25"/>
      <c r="G18" s="107" t="str">
        <f t="shared" ref="G18:G19" si="8">IF(F18="","",F18/25000)</f>
        <v/>
      </c>
    </row>
    <row r="19" spans="1:7" x14ac:dyDescent="0.25">
      <c r="A19" s="13">
        <v>37377</v>
      </c>
      <c r="B19" s="15">
        <v>288</v>
      </c>
      <c r="C19" s="30">
        <f t="shared" si="0"/>
        <v>288</v>
      </c>
      <c r="D19" s="31">
        <f t="shared" si="1"/>
        <v>1.44E-2</v>
      </c>
      <c r="E19" s="45">
        <f t="shared" ref="E19:E20" si="9">E18+C19</f>
        <v>32127</v>
      </c>
      <c r="F19" s="23"/>
      <c r="G19" s="105" t="str">
        <f t="shared" si="8"/>
        <v/>
      </c>
    </row>
    <row r="20" spans="1:7" ht="15.75" thickBot="1" x14ac:dyDescent="0.3">
      <c r="A20" s="13">
        <v>37408</v>
      </c>
      <c r="B20" s="15">
        <v>-488</v>
      </c>
      <c r="C20" s="36">
        <f t="shared" si="0"/>
        <v>-488</v>
      </c>
      <c r="D20" s="41">
        <f t="shared" si="1"/>
        <v>-2.4400000000000002E-2</v>
      </c>
      <c r="E20" s="43">
        <f t="shared" si="9"/>
        <v>31639</v>
      </c>
      <c r="F20" s="26">
        <f>C20+C19+C18</f>
        <v>750</v>
      </c>
      <c r="G20" s="106">
        <f>D20+D19+D18</f>
        <v>3.7499999999999999E-2</v>
      </c>
    </row>
    <row r="21" spans="1:7" x14ac:dyDescent="0.25">
      <c r="A21" s="13">
        <v>37438</v>
      </c>
      <c r="B21" s="12">
        <v>0</v>
      </c>
      <c r="C21" s="33">
        <f t="shared" si="0"/>
        <v>0</v>
      </c>
      <c r="D21" s="39">
        <f t="shared" si="1"/>
        <v>0</v>
      </c>
      <c r="E21" s="42">
        <f>E20+C21</f>
        <v>31639</v>
      </c>
      <c r="F21" s="25"/>
      <c r="G21" s="107" t="str">
        <f t="shared" ref="G21:G22" si="10">IF(F21="","",F21/25000)</f>
        <v/>
      </c>
    </row>
    <row r="22" spans="1:7" x14ac:dyDescent="0.25">
      <c r="A22" s="13">
        <v>37469</v>
      </c>
      <c r="B22" s="15">
        <v>538</v>
      </c>
      <c r="C22" s="30">
        <f t="shared" si="0"/>
        <v>538</v>
      </c>
      <c r="D22" s="31">
        <f t="shared" si="1"/>
        <v>2.69E-2</v>
      </c>
      <c r="E22" s="45">
        <f t="shared" ref="E22:E23" si="11">E21+C22</f>
        <v>32177</v>
      </c>
      <c r="F22" s="23"/>
      <c r="G22" s="105" t="str">
        <f t="shared" si="10"/>
        <v/>
      </c>
    </row>
    <row r="23" spans="1:7" ht="15.75" thickBot="1" x14ac:dyDescent="0.3">
      <c r="A23" s="13">
        <v>37500</v>
      </c>
      <c r="B23" s="14">
        <v>1375</v>
      </c>
      <c r="C23" s="36">
        <f t="shared" si="0"/>
        <v>1375</v>
      </c>
      <c r="D23" s="41">
        <f t="shared" si="1"/>
        <v>6.8750000000000006E-2</v>
      </c>
      <c r="E23" s="43">
        <f t="shared" si="11"/>
        <v>33552</v>
      </c>
      <c r="F23" s="26">
        <f>C23+C22+C21</f>
        <v>1913</v>
      </c>
      <c r="G23" s="106">
        <f>D23+D22+D21</f>
        <v>9.5650000000000013E-2</v>
      </c>
    </row>
    <row r="24" spans="1:7" x14ac:dyDescent="0.25">
      <c r="A24" s="13">
        <v>37530</v>
      </c>
      <c r="B24" s="15">
        <v>1725</v>
      </c>
      <c r="C24" s="33">
        <f t="shared" si="0"/>
        <v>1725</v>
      </c>
      <c r="D24" s="39">
        <f t="shared" si="1"/>
        <v>8.6249999999999993E-2</v>
      </c>
      <c r="E24" s="42">
        <f>E23+C24</f>
        <v>35277</v>
      </c>
      <c r="F24" s="25"/>
      <c r="G24" s="107" t="str">
        <f t="shared" ref="G24:G25" si="12">IF(F24="","",F24/25000)</f>
        <v/>
      </c>
    </row>
    <row r="25" spans="1:7" x14ac:dyDescent="0.25">
      <c r="A25" s="13">
        <v>37561</v>
      </c>
      <c r="B25" s="15">
        <v>2063</v>
      </c>
      <c r="C25" s="30">
        <f t="shared" si="0"/>
        <v>2063</v>
      </c>
      <c r="D25" s="31">
        <f t="shared" si="1"/>
        <v>0.10315000000000001</v>
      </c>
      <c r="E25" s="45">
        <f t="shared" ref="E25:E26" si="13">E24+C25</f>
        <v>37340</v>
      </c>
      <c r="F25" s="23"/>
      <c r="G25" s="105" t="str">
        <f t="shared" si="12"/>
        <v/>
      </c>
    </row>
    <row r="26" spans="1:7" ht="15.75" thickBot="1" x14ac:dyDescent="0.3">
      <c r="A26" s="13">
        <v>37591</v>
      </c>
      <c r="B26" s="15">
        <v>1113</v>
      </c>
      <c r="C26" s="36">
        <f t="shared" si="0"/>
        <v>1113</v>
      </c>
      <c r="D26" s="41">
        <f t="shared" si="1"/>
        <v>5.5649999999999998E-2</v>
      </c>
      <c r="E26" s="43">
        <f t="shared" si="13"/>
        <v>38453</v>
      </c>
      <c r="F26" s="26">
        <f>C26+C25+C24</f>
        <v>4901</v>
      </c>
      <c r="G26" s="106">
        <f>D26+D25+D24</f>
        <v>0.24504999999999999</v>
      </c>
    </row>
    <row r="27" spans="1:7" x14ac:dyDescent="0.25">
      <c r="A27" s="13">
        <v>37622</v>
      </c>
      <c r="B27" s="12">
        <v>-925</v>
      </c>
      <c r="C27" s="33">
        <f t="shared" si="0"/>
        <v>-925</v>
      </c>
      <c r="D27" s="39">
        <f t="shared" si="1"/>
        <v>-4.6249999999999999E-2</v>
      </c>
      <c r="E27" s="42">
        <f>E26+C27</f>
        <v>37528</v>
      </c>
      <c r="F27" s="25"/>
      <c r="G27" s="107" t="str">
        <f t="shared" ref="G27:G28" si="14">IF(F27="","",F27/25000)</f>
        <v/>
      </c>
    </row>
    <row r="28" spans="1:7" x14ac:dyDescent="0.25">
      <c r="A28" s="13">
        <v>37653</v>
      </c>
      <c r="B28" s="15">
        <v>1300</v>
      </c>
      <c r="C28" s="30">
        <f t="shared" si="0"/>
        <v>1300</v>
      </c>
      <c r="D28" s="31">
        <f t="shared" si="1"/>
        <v>6.5000000000000002E-2</v>
      </c>
      <c r="E28" s="45">
        <f t="shared" ref="E28:E29" si="15">E27+C28</f>
        <v>38828</v>
      </c>
      <c r="F28" s="23"/>
      <c r="G28" s="105" t="str">
        <f t="shared" si="14"/>
        <v/>
      </c>
    </row>
    <row r="29" spans="1:7" ht="15.75" thickBot="1" x14ac:dyDescent="0.3">
      <c r="A29" s="13">
        <v>37681</v>
      </c>
      <c r="B29" s="14">
        <v>675</v>
      </c>
      <c r="C29" s="36">
        <f t="shared" si="0"/>
        <v>675</v>
      </c>
      <c r="D29" s="41">
        <f t="shared" si="1"/>
        <v>3.3750000000000002E-2</v>
      </c>
      <c r="E29" s="43">
        <f t="shared" si="15"/>
        <v>39503</v>
      </c>
      <c r="F29" s="26">
        <f>C29+C28+C27</f>
        <v>1050</v>
      </c>
      <c r="G29" s="106">
        <f>D29+D28+D27</f>
        <v>5.2500000000000005E-2</v>
      </c>
    </row>
    <row r="30" spans="1:7" x14ac:dyDescent="0.25">
      <c r="A30" s="13">
        <v>37712</v>
      </c>
      <c r="B30" s="15">
        <v>1275</v>
      </c>
      <c r="C30" s="33">
        <f t="shared" si="0"/>
        <v>1275</v>
      </c>
      <c r="D30" s="39">
        <f t="shared" si="1"/>
        <v>6.3750000000000001E-2</v>
      </c>
      <c r="E30" s="42">
        <f>E29+C30</f>
        <v>40778</v>
      </c>
      <c r="F30" s="25"/>
      <c r="G30" s="107" t="str">
        <f t="shared" ref="G30:G31" si="16">IF(F30="","",F30/25000)</f>
        <v/>
      </c>
    </row>
    <row r="31" spans="1:7" x14ac:dyDescent="0.25">
      <c r="A31" s="13">
        <v>37742</v>
      </c>
      <c r="B31" s="15">
        <v>1700</v>
      </c>
      <c r="C31" s="30">
        <f t="shared" si="0"/>
        <v>1700</v>
      </c>
      <c r="D31" s="31">
        <f t="shared" si="1"/>
        <v>8.5000000000000006E-2</v>
      </c>
      <c r="E31" s="45">
        <f t="shared" ref="E31:E32" si="17">E30+C31</f>
        <v>42478</v>
      </c>
      <c r="F31" s="23"/>
      <c r="G31" s="105" t="str">
        <f t="shared" si="16"/>
        <v/>
      </c>
    </row>
    <row r="32" spans="1:7" ht="15.75" thickBot="1" x14ac:dyDescent="0.3">
      <c r="A32" s="13">
        <v>37773</v>
      </c>
      <c r="B32" s="15">
        <v>1963</v>
      </c>
      <c r="C32" s="36">
        <f t="shared" si="0"/>
        <v>1963</v>
      </c>
      <c r="D32" s="41">
        <f t="shared" si="1"/>
        <v>9.8150000000000001E-2</v>
      </c>
      <c r="E32" s="43">
        <f t="shared" si="17"/>
        <v>44441</v>
      </c>
      <c r="F32" s="26">
        <f>C32+C31+C30</f>
        <v>4938</v>
      </c>
      <c r="G32" s="106">
        <f>D32+D31+D30</f>
        <v>0.24690000000000001</v>
      </c>
    </row>
    <row r="33" spans="1:7" x14ac:dyDescent="0.25">
      <c r="A33" s="13">
        <v>37803</v>
      </c>
      <c r="B33" s="12">
        <v>563</v>
      </c>
      <c r="C33" s="33">
        <f t="shared" si="0"/>
        <v>563</v>
      </c>
      <c r="D33" s="39">
        <f t="shared" si="1"/>
        <v>2.8150000000000001E-2</v>
      </c>
      <c r="E33" s="42">
        <f>E32+C33</f>
        <v>45004</v>
      </c>
      <c r="F33" s="25"/>
      <c r="G33" s="107" t="str">
        <f t="shared" ref="G33:G34" si="18">IF(F33="","",F33/25000)</f>
        <v/>
      </c>
    </row>
    <row r="34" spans="1:7" x14ac:dyDescent="0.25">
      <c r="A34" s="13">
        <v>37834</v>
      </c>
      <c r="B34" s="15">
        <v>1138</v>
      </c>
      <c r="C34" s="30">
        <f t="shared" si="0"/>
        <v>1138</v>
      </c>
      <c r="D34" s="31">
        <f t="shared" si="1"/>
        <v>5.6899999999999999E-2</v>
      </c>
      <c r="E34" s="45">
        <f t="shared" ref="E34:E35" si="19">E33+C34</f>
        <v>46142</v>
      </c>
      <c r="F34" s="23"/>
      <c r="G34" s="105" t="str">
        <f t="shared" si="18"/>
        <v/>
      </c>
    </row>
    <row r="35" spans="1:7" ht="15.75" thickBot="1" x14ac:dyDescent="0.3">
      <c r="A35" s="13">
        <v>37865</v>
      </c>
      <c r="B35" s="14">
        <v>-150</v>
      </c>
      <c r="C35" s="36">
        <f t="shared" si="0"/>
        <v>-150</v>
      </c>
      <c r="D35" s="41">
        <f t="shared" si="1"/>
        <v>-7.4999999999999997E-3</v>
      </c>
      <c r="E35" s="43">
        <f t="shared" si="19"/>
        <v>45992</v>
      </c>
      <c r="F35" s="26">
        <f>C35+C34+C33</f>
        <v>1551</v>
      </c>
      <c r="G35" s="106">
        <f>D35+D34+D33</f>
        <v>7.7550000000000008E-2</v>
      </c>
    </row>
    <row r="36" spans="1:7" x14ac:dyDescent="0.25">
      <c r="A36" s="13">
        <v>37895</v>
      </c>
      <c r="B36" s="15">
        <v>1025</v>
      </c>
      <c r="C36" s="33">
        <f t="shared" si="0"/>
        <v>1025</v>
      </c>
      <c r="D36" s="39">
        <f t="shared" si="1"/>
        <v>5.1249999999999997E-2</v>
      </c>
      <c r="E36" s="42">
        <f>E35+C36</f>
        <v>47017</v>
      </c>
      <c r="F36" s="25"/>
      <c r="G36" s="107" t="str">
        <f t="shared" ref="G36:G37" si="20">IF(F36="","",F36/25000)</f>
        <v/>
      </c>
    </row>
    <row r="37" spans="1:7" x14ac:dyDescent="0.25">
      <c r="A37" s="13">
        <v>37926</v>
      </c>
      <c r="B37" s="15">
        <v>1363</v>
      </c>
      <c r="C37" s="30">
        <f t="shared" si="0"/>
        <v>1363</v>
      </c>
      <c r="D37" s="31">
        <f t="shared" si="1"/>
        <v>6.8150000000000002E-2</v>
      </c>
      <c r="E37" s="45">
        <f t="shared" ref="E37:E38" si="21">E36+C37</f>
        <v>48380</v>
      </c>
      <c r="F37" s="23"/>
      <c r="G37" s="105" t="str">
        <f t="shared" si="20"/>
        <v/>
      </c>
    </row>
    <row r="38" spans="1:7" ht="15.75" thickBot="1" x14ac:dyDescent="0.3">
      <c r="A38" s="13">
        <v>37956</v>
      </c>
      <c r="B38" s="15">
        <v>1875</v>
      </c>
      <c r="C38" s="36">
        <f t="shared" si="0"/>
        <v>1875</v>
      </c>
      <c r="D38" s="41">
        <f t="shared" si="1"/>
        <v>9.375E-2</v>
      </c>
      <c r="E38" s="43">
        <f t="shared" si="21"/>
        <v>50255</v>
      </c>
      <c r="F38" s="26">
        <f>C38+C37+C36</f>
        <v>4263</v>
      </c>
      <c r="G38" s="106">
        <f>D38+D37+D36</f>
        <v>0.21314999999999998</v>
      </c>
    </row>
    <row r="39" spans="1:7" x14ac:dyDescent="0.25">
      <c r="A39" s="13">
        <v>37987</v>
      </c>
      <c r="B39" s="12">
        <v>675</v>
      </c>
      <c r="C39" s="33">
        <f t="shared" ref="C39:C70" si="22">B39</f>
        <v>675</v>
      </c>
      <c r="D39" s="39">
        <f t="shared" ref="D39:D70" si="23">C39/20000</f>
        <v>3.3750000000000002E-2</v>
      </c>
      <c r="E39" s="42">
        <f>E38+C39</f>
        <v>50930</v>
      </c>
      <c r="F39" s="25"/>
      <c r="G39" s="107" t="str">
        <f t="shared" ref="G39:G40" si="24">IF(F39="","",F39/25000)</f>
        <v/>
      </c>
    </row>
    <row r="40" spans="1:7" x14ac:dyDescent="0.25">
      <c r="A40" s="13">
        <v>38018</v>
      </c>
      <c r="B40" s="15">
        <v>1500</v>
      </c>
      <c r="C40" s="30">
        <f t="shared" si="22"/>
        <v>1500</v>
      </c>
      <c r="D40" s="31">
        <f t="shared" si="23"/>
        <v>7.4999999999999997E-2</v>
      </c>
      <c r="E40" s="45">
        <f t="shared" ref="E40:E41" si="25">E39+C40</f>
        <v>52430</v>
      </c>
      <c r="F40" s="23"/>
      <c r="G40" s="105" t="str">
        <f t="shared" si="24"/>
        <v/>
      </c>
    </row>
    <row r="41" spans="1:7" ht="15.75" thickBot="1" x14ac:dyDescent="0.3">
      <c r="A41" s="13">
        <v>38047</v>
      </c>
      <c r="B41" s="14">
        <v>-38</v>
      </c>
      <c r="C41" s="36">
        <f t="shared" si="22"/>
        <v>-38</v>
      </c>
      <c r="D41" s="41">
        <f t="shared" si="23"/>
        <v>-1.9E-3</v>
      </c>
      <c r="E41" s="43">
        <f t="shared" si="25"/>
        <v>52392</v>
      </c>
      <c r="F41" s="26">
        <f>C41+C40+C39</f>
        <v>2137</v>
      </c>
      <c r="G41" s="106">
        <f>D41+D40+D39</f>
        <v>0.10685</v>
      </c>
    </row>
    <row r="42" spans="1:7" x14ac:dyDescent="0.25">
      <c r="A42" s="13">
        <v>38078</v>
      </c>
      <c r="B42" s="15">
        <v>125</v>
      </c>
      <c r="C42" s="33">
        <f t="shared" si="22"/>
        <v>125</v>
      </c>
      <c r="D42" s="39">
        <f t="shared" si="23"/>
        <v>6.2500000000000003E-3</v>
      </c>
      <c r="E42" s="42">
        <f>E41+C42</f>
        <v>52517</v>
      </c>
      <c r="F42" s="25"/>
      <c r="G42" s="107" t="str">
        <f t="shared" ref="G42:G43" si="26">IF(F42="","",F42/25000)</f>
        <v/>
      </c>
    </row>
    <row r="43" spans="1:7" x14ac:dyDescent="0.25">
      <c r="A43" s="13">
        <v>38108</v>
      </c>
      <c r="B43" s="15">
        <v>475</v>
      </c>
      <c r="C43" s="30">
        <f t="shared" si="22"/>
        <v>475</v>
      </c>
      <c r="D43" s="31">
        <f t="shared" si="23"/>
        <v>2.375E-2</v>
      </c>
      <c r="E43" s="45">
        <f t="shared" ref="E43:E44" si="27">E42+C43</f>
        <v>52992</v>
      </c>
      <c r="F43" s="23"/>
      <c r="G43" s="105" t="str">
        <f t="shared" si="26"/>
        <v/>
      </c>
    </row>
    <row r="44" spans="1:7" ht="15.75" thickBot="1" x14ac:dyDescent="0.3">
      <c r="A44" s="13">
        <v>38139</v>
      </c>
      <c r="B44" s="15">
        <v>1500</v>
      </c>
      <c r="C44" s="36">
        <f t="shared" si="22"/>
        <v>1500</v>
      </c>
      <c r="D44" s="41">
        <f t="shared" si="23"/>
        <v>7.4999999999999997E-2</v>
      </c>
      <c r="E44" s="43">
        <f t="shared" si="27"/>
        <v>54492</v>
      </c>
      <c r="F44" s="26">
        <f>C44+C43+C42</f>
        <v>2100</v>
      </c>
      <c r="G44" s="106">
        <f>D44+D43+D42</f>
        <v>0.10500000000000001</v>
      </c>
    </row>
    <row r="45" spans="1:7" x14ac:dyDescent="0.25">
      <c r="A45" s="13">
        <v>38169</v>
      </c>
      <c r="B45" s="12">
        <v>750</v>
      </c>
      <c r="C45" s="33">
        <f t="shared" si="22"/>
        <v>750</v>
      </c>
      <c r="D45" s="39">
        <f t="shared" si="23"/>
        <v>3.7499999999999999E-2</v>
      </c>
      <c r="E45" s="42">
        <f>E44+C45</f>
        <v>55242</v>
      </c>
      <c r="F45" s="25"/>
      <c r="G45" s="107" t="str">
        <f t="shared" ref="G45:G46" si="28">IF(F45="","",F45/25000)</f>
        <v/>
      </c>
    </row>
    <row r="46" spans="1:7" x14ac:dyDescent="0.25">
      <c r="A46" s="13">
        <v>38200</v>
      </c>
      <c r="B46" s="15">
        <v>1125</v>
      </c>
      <c r="C46" s="30">
        <f t="shared" si="22"/>
        <v>1125</v>
      </c>
      <c r="D46" s="31">
        <f t="shared" si="23"/>
        <v>5.6250000000000001E-2</v>
      </c>
      <c r="E46" s="45">
        <f t="shared" ref="E46:E47" si="29">E45+C46</f>
        <v>56367</v>
      </c>
      <c r="F46" s="23"/>
      <c r="G46" s="105" t="str">
        <f t="shared" si="28"/>
        <v/>
      </c>
    </row>
    <row r="47" spans="1:7" ht="15.75" thickBot="1" x14ac:dyDescent="0.3">
      <c r="A47" s="13">
        <v>38231</v>
      </c>
      <c r="B47" s="14">
        <v>650</v>
      </c>
      <c r="C47" s="36">
        <f t="shared" si="22"/>
        <v>650</v>
      </c>
      <c r="D47" s="41">
        <f t="shared" si="23"/>
        <v>3.2500000000000001E-2</v>
      </c>
      <c r="E47" s="43">
        <f t="shared" si="29"/>
        <v>57017</v>
      </c>
      <c r="F47" s="26">
        <f>C47+C46+C45</f>
        <v>2525</v>
      </c>
      <c r="G47" s="106">
        <f>D47+D46+D45</f>
        <v>0.12625</v>
      </c>
    </row>
    <row r="48" spans="1:7" x14ac:dyDescent="0.25">
      <c r="A48" s="13">
        <v>38261</v>
      </c>
      <c r="B48" s="15">
        <v>1013</v>
      </c>
      <c r="C48" s="33">
        <f t="shared" si="22"/>
        <v>1013</v>
      </c>
      <c r="D48" s="39">
        <f t="shared" si="23"/>
        <v>5.0650000000000001E-2</v>
      </c>
      <c r="E48" s="42">
        <f>E47+C48</f>
        <v>58030</v>
      </c>
      <c r="F48" s="25"/>
      <c r="G48" s="107" t="str">
        <f t="shared" ref="G48:G49" si="30">IF(F48="","",F48/25000)</f>
        <v/>
      </c>
    </row>
    <row r="49" spans="1:7" x14ac:dyDescent="0.25">
      <c r="A49" s="13">
        <v>38292</v>
      </c>
      <c r="B49" s="15">
        <v>1688</v>
      </c>
      <c r="C49" s="30">
        <f t="shared" si="22"/>
        <v>1688</v>
      </c>
      <c r="D49" s="31">
        <f t="shared" si="23"/>
        <v>8.4400000000000003E-2</v>
      </c>
      <c r="E49" s="45">
        <f t="shared" ref="E49:E50" si="31">E48+C49</f>
        <v>59718</v>
      </c>
      <c r="F49" s="23"/>
      <c r="G49" s="105" t="str">
        <f t="shared" si="30"/>
        <v/>
      </c>
    </row>
    <row r="50" spans="1:7" ht="15.75" thickBot="1" x14ac:dyDescent="0.3">
      <c r="A50" s="13">
        <v>38322</v>
      </c>
      <c r="B50" s="15">
        <v>1125</v>
      </c>
      <c r="C50" s="36">
        <f t="shared" si="22"/>
        <v>1125</v>
      </c>
      <c r="D50" s="41">
        <f t="shared" si="23"/>
        <v>5.6250000000000001E-2</v>
      </c>
      <c r="E50" s="43">
        <f t="shared" si="31"/>
        <v>60843</v>
      </c>
      <c r="F50" s="26">
        <f>C50+C49+C48</f>
        <v>3826</v>
      </c>
      <c r="G50" s="106">
        <f>D50+D49+D48</f>
        <v>0.1913</v>
      </c>
    </row>
    <row r="51" spans="1:7" x14ac:dyDescent="0.25">
      <c r="A51" s="13">
        <v>38353</v>
      </c>
      <c r="B51" s="12">
        <v>513</v>
      </c>
      <c r="C51" s="33">
        <f t="shared" si="22"/>
        <v>513</v>
      </c>
      <c r="D51" s="39">
        <f t="shared" si="23"/>
        <v>2.5649999999999999E-2</v>
      </c>
      <c r="E51" s="42">
        <f>E50+C51</f>
        <v>61356</v>
      </c>
      <c r="F51" s="25"/>
      <c r="G51" s="107" t="str">
        <f t="shared" ref="G51:G52" si="32">IF(F51="","",F51/25000)</f>
        <v/>
      </c>
    </row>
    <row r="52" spans="1:7" x14ac:dyDescent="0.25">
      <c r="A52" s="13">
        <v>38384</v>
      </c>
      <c r="B52" s="15">
        <v>1638</v>
      </c>
      <c r="C52" s="30">
        <f t="shared" si="22"/>
        <v>1638</v>
      </c>
      <c r="D52" s="31">
        <f t="shared" si="23"/>
        <v>8.1900000000000001E-2</v>
      </c>
      <c r="E52" s="45">
        <f t="shared" ref="E52:E53" si="33">E51+C52</f>
        <v>62994</v>
      </c>
      <c r="F52" s="23"/>
      <c r="G52" s="105" t="str">
        <f t="shared" si="32"/>
        <v/>
      </c>
    </row>
    <row r="53" spans="1:7" ht="15.75" thickBot="1" x14ac:dyDescent="0.3">
      <c r="A53" s="13">
        <v>38412</v>
      </c>
      <c r="B53" s="14">
        <v>-463</v>
      </c>
      <c r="C53" s="36">
        <f t="shared" si="22"/>
        <v>-463</v>
      </c>
      <c r="D53" s="41">
        <f t="shared" si="23"/>
        <v>-2.315E-2</v>
      </c>
      <c r="E53" s="43">
        <f t="shared" si="33"/>
        <v>62531</v>
      </c>
      <c r="F53" s="26">
        <f>C53+C52+C51</f>
        <v>1688</v>
      </c>
      <c r="G53" s="106">
        <f>D53+D52+D51</f>
        <v>8.4400000000000003E-2</v>
      </c>
    </row>
    <row r="54" spans="1:7" x14ac:dyDescent="0.25">
      <c r="A54" s="13">
        <v>38443</v>
      </c>
      <c r="B54" s="15">
        <v>450</v>
      </c>
      <c r="C54" s="33">
        <f t="shared" si="22"/>
        <v>450</v>
      </c>
      <c r="D54" s="39">
        <f t="shared" si="23"/>
        <v>2.2499999999999999E-2</v>
      </c>
      <c r="E54" s="42">
        <f>E53+C54</f>
        <v>62981</v>
      </c>
      <c r="F54" s="25"/>
      <c r="G54" s="107" t="str">
        <f t="shared" ref="G54:G55" si="34">IF(F54="","",F54/25000)</f>
        <v/>
      </c>
    </row>
    <row r="55" spans="1:7" x14ac:dyDescent="0.25">
      <c r="A55" s="13">
        <v>38473</v>
      </c>
      <c r="B55" s="15">
        <v>1125</v>
      </c>
      <c r="C55" s="30">
        <f t="shared" si="22"/>
        <v>1125</v>
      </c>
      <c r="D55" s="31">
        <f t="shared" si="23"/>
        <v>5.6250000000000001E-2</v>
      </c>
      <c r="E55" s="45">
        <f t="shared" ref="E55:E56" si="35">E54+C55</f>
        <v>64106</v>
      </c>
      <c r="F55" s="23"/>
      <c r="G55" s="105" t="str">
        <f t="shared" si="34"/>
        <v/>
      </c>
    </row>
    <row r="56" spans="1:7" ht="15.75" thickBot="1" x14ac:dyDescent="0.3">
      <c r="A56" s="13">
        <v>38504</v>
      </c>
      <c r="B56" s="15">
        <v>725</v>
      </c>
      <c r="C56" s="36">
        <f t="shared" si="22"/>
        <v>725</v>
      </c>
      <c r="D56" s="41">
        <f t="shared" si="23"/>
        <v>3.6249999999999998E-2</v>
      </c>
      <c r="E56" s="43">
        <f t="shared" si="35"/>
        <v>64831</v>
      </c>
      <c r="F56" s="26">
        <f>C56+C55+C54</f>
        <v>2300</v>
      </c>
      <c r="G56" s="106">
        <f>D56+D55+D54</f>
        <v>0.11499999999999999</v>
      </c>
    </row>
    <row r="57" spans="1:7" x14ac:dyDescent="0.25">
      <c r="A57" s="13">
        <v>38534</v>
      </c>
      <c r="B57" s="12">
        <v>1500</v>
      </c>
      <c r="C57" s="33">
        <f t="shared" si="22"/>
        <v>1500</v>
      </c>
      <c r="D57" s="39">
        <f t="shared" si="23"/>
        <v>7.4999999999999997E-2</v>
      </c>
      <c r="E57" s="42">
        <f>E56+C57</f>
        <v>66331</v>
      </c>
      <c r="F57" s="25"/>
      <c r="G57" s="107" t="str">
        <f t="shared" ref="G57:G58" si="36">IF(F57="","",F57/25000)</f>
        <v/>
      </c>
    </row>
    <row r="58" spans="1:7" x14ac:dyDescent="0.25">
      <c r="A58" s="13">
        <v>38565</v>
      </c>
      <c r="B58" s="15">
        <v>888</v>
      </c>
      <c r="C58" s="30">
        <f t="shared" si="22"/>
        <v>888</v>
      </c>
      <c r="D58" s="31">
        <f t="shared" si="23"/>
        <v>4.4400000000000002E-2</v>
      </c>
      <c r="E58" s="45">
        <f t="shared" ref="E58:E59" si="37">E57+C58</f>
        <v>67219</v>
      </c>
      <c r="F58" s="23"/>
      <c r="G58" s="105" t="str">
        <f t="shared" si="36"/>
        <v/>
      </c>
    </row>
    <row r="59" spans="1:7" ht="15.75" thickBot="1" x14ac:dyDescent="0.3">
      <c r="A59" s="13">
        <v>38596</v>
      </c>
      <c r="B59" s="14">
        <v>1138</v>
      </c>
      <c r="C59" s="36">
        <f t="shared" si="22"/>
        <v>1138</v>
      </c>
      <c r="D59" s="41">
        <f t="shared" si="23"/>
        <v>5.6899999999999999E-2</v>
      </c>
      <c r="E59" s="43">
        <f t="shared" si="37"/>
        <v>68357</v>
      </c>
      <c r="F59" s="26">
        <f>C59+C58+C57</f>
        <v>3526</v>
      </c>
      <c r="G59" s="106">
        <f>D59+D58+D57</f>
        <v>0.17630000000000001</v>
      </c>
    </row>
    <row r="60" spans="1:7" x14ac:dyDescent="0.25">
      <c r="A60" s="13">
        <v>38626</v>
      </c>
      <c r="B60" s="15">
        <v>-400</v>
      </c>
      <c r="C60" s="33">
        <f t="shared" si="22"/>
        <v>-400</v>
      </c>
      <c r="D60" s="39">
        <f t="shared" si="23"/>
        <v>-0.02</v>
      </c>
      <c r="E60" s="42">
        <f>E59+C60</f>
        <v>67957</v>
      </c>
      <c r="F60" s="25"/>
      <c r="G60" s="107" t="str">
        <f t="shared" ref="G60:G61" si="38">IF(F60="","",F60/25000)</f>
        <v/>
      </c>
    </row>
    <row r="61" spans="1:7" x14ac:dyDescent="0.25">
      <c r="A61" s="13">
        <v>38657</v>
      </c>
      <c r="B61" s="15">
        <v>1875</v>
      </c>
      <c r="C61" s="30">
        <f t="shared" si="22"/>
        <v>1875</v>
      </c>
      <c r="D61" s="31">
        <f t="shared" si="23"/>
        <v>9.375E-2</v>
      </c>
      <c r="E61" s="45">
        <f t="shared" ref="E61:E62" si="39">E60+C61</f>
        <v>69832</v>
      </c>
      <c r="F61" s="23"/>
      <c r="G61" s="105" t="str">
        <f t="shared" si="38"/>
        <v/>
      </c>
    </row>
    <row r="62" spans="1:7" ht="15.75" thickBot="1" x14ac:dyDescent="0.3">
      <c r="A62" s="13">
        <v>38687</v>
      </c>
      <c r="B62" s="15">
        <v>1125</v>
      </c>
      <c r="C62" s="36">
        <f t="shared" si="22"/>
        <v>1125</v>
      </c>
      <c r="D62" s="41">
        <f t="shared" si="23"/>
        <v>5.6250000000000001E-2</v>
      </c>
      <c r="E62" s="43">
        <f t="shared" si="39"/>
        <v>70957</v>
      </c>
      <c r="F62" s="26">
        <f>C62+C61+C60</f>
        <v>2600</v>
      </c>
      <c r="G62" s="106">
        <f>D62+D61+D60</f>
        <v>0.13</v>
      </c>
    </row>
    <row r="63" spans="1:7" x14ac:dyDescent="0.25">
      <c r="A63" s="13">
        <v>38718</v>
      </c>
      <c r="B63" s="12">
        <v>638</v>
      </c>
      <c r="C63" s="33">
        <f t="shared" si="22"/>
        <v>638</v>
      </c>
      <c r="D63" s="39">
        <f t="shared" si="23"/>
        <v>3.1899999999999998E-2</v>
      </c>
      <c r="E63" s="42">
        <f>E62+C63</f>
        <v>71595</v>
      </c>
      <c r="F63" s="25"/>
      <c r="G63" s="107" t="str">
        <f t="shared" ref="G63:G64" si="40">IF(F63="","",F63/25000)</f>
        <v/>
      </c>
    </row>
    <row r="64" spans="1:7" x14ac:dyDescent="0.25">
      <c r="A64" s="13">
        <v>38749</v>
      </c>
      <c r="B64" s="15">
        <v>1125</v>
      </c>
      <c r="C64" s="30">
        <f t="shared" si="22"/>
        <v>1125</v>
      </c>
      <c r="D64" s="31">
        <f t="shared" si="23"/>
        <v>5.6250000000000001E-2</v>
      </c>
      <c r="E64" s="45">
        <f t="shared" ref="E64:E65" si="41">E63+C64</f>
        <v>72720</v>
      </c>
      <c r="F64" s="23"/>
      <c r="G64" s="105" t="str">
        <f t="shared" si="40"/>
        <v/>
      </c>
    </row>
    <row r="65" spans="1:7" ht="15.75" thickBot="1" x14ac:dyDescent="0.3">
      <c r="A65" s="13">
        <v>38777</v>
      </c>
      <c r="B65" s="14">
        <v>1500</v>
      </c>
      <c r="C65" s="36">
        <f t="shared" si="22"/>
        <v>1500</v>
      </c>
      <c r="D65" s="41">
        <f t="shared" si="23"/>
        <v>7.4999999999999997E-2</v>
      </c>
      <c r="E65" s="43">
        <f t="shared" si="41"/>
        <v>74220</v>
      </c>
      <c r="F65" s="26">
        <f>C65+C64+C63</f>
        <v>3263</v>
      </c>
      <c r="G65" s="106">
        <f>D65+D64+D63</f>
        <v>0.16315000000000002</v>
      </c>
    </row>
    <row r="66" spans="1:7" x14ac:dyDescent="0.25">
      <c r="A66" s="13">
        <v>38808</v>
      </c>
      <c r="B66" s="15">
        <v>1125</v>
      </c>
      <c r="C66" s="33">
        <f t="shared" si="22"/>
        <v>1125</v>
      </c>
      <c r="D66" s="39">
        <f t="shared" si="23"/>
        <v>5.6250000000000001E-2</v>
      </c>
      <c r="E66" s="42">
        <f>E65+C66</f>
        <v>75345</v>
      </c>
      <c r="F66" s="25"/>
      <c r="G66" s="107" t="str">
        <f t="shared" ref="G66:G67" si="42">IF(F66="","",F66/25000)</f>
        <v/>
      </c>
    </row>
    <row r="67" spans="1:7" x14ac:dyDescent="0.25">
      <c r="A67" s="13">
        <v>38838</v>
      </c>
      <c r="B67" s="15">
        <v>-813</v>
      </c>
      <c r="C67" s="30">
        <f t="shared" si="22"/>
        <v>-813</v>
      </c>
      <c r="D67" s="31">
        <f t="shared" si="23"/>
        <v>-4.0649999999999999E-2</v>
      </c>
      <c r="E67" s="45">
        <f t="shared" ref="E67:E68" si="43">E66+C67</f>
        <v>74532</v>
      </c>
      <c r="F67" s="23"/>
      <c r="G67" s="105" t="str">
        <f t="shared" si="42"/>
        <v/>
      </c>
    </row>
    <row r="68" spans="1:7" ht="15.75" thickBot="1" x14ac:dyDescent="0.3">
      <c r="A68" s="13">
        <v>38869</v>
      </c>
      <c r="B68" s="15">
        <v>0</v>
      </c>
      <c r="C68" s="36">
        <f t="shared" si="22"/>
        <v>0</v>
      </c>
      <c r="D68" s="41">
        <f t="shared" si="23"/>
        <v>0</v>
      </c>
      <c r="E68" s="43">
        <f t="shared" si="43"/>
        <v>74532</v>
      </c>
      <c r="F68" s="26">
        <f>C68+C67+C66</f>
        <v>312</v>
      </c>
      <c r="G68" s="106">
        <f>D68+D67+D66</f>
        <v>1.5600000000000003E-2</v>
      </c>
    </row>
    <row r="69" spans="1:7" x14ac:dyDescent="0.25">
      <c r="A69" s="13">
        <v>38899</v>
      </c>
      <c r="B69" s="12">
        <v>150</v>
      </c>
      <c r="C69" s="33">
        <f t="shared" si="22"/>
        <v>150</v>
      </c>
      <c r="D69" s="39">
        <f t="shared" si="23"/>
        <v>7.4999999999999997E-3</v>
      </c>
      <c r="E69" s="42">
        <f>E68+C69</f>
        <v>74682</v>
      </c>
      <c r="F69" s="25"/>
      <c r="G69" s="107" t="str">
        <f t="shared" ref="G69:G70" si="44">IF(F69="","",F69/25000)</f>
        <v/>
      </c>
    </row>
    <row r="70" spans="1:7" x14ac:dyDescent="0.25">
      <c r="A70" s="13">
        <v>38930</v>
      </c>
      <c r="B70" s="15">
        <v>1400</v>
      </c>
      <c r="C70" s="30">
        <f t="shared" si="22"/>
        <v>1400</v>
      </c>
      <c r="D70" s="31">
        <f t="shared" si="23"/>
        <v>7.0000000000000007E-2</v>
      </c>
      <c r="E70" s="45">
        <f t="shared" ref="E70:E71" si="45">E69+C70</f>
        <v>76082</v>
      </c>
      <c r="F70" s="23"/>
      <c r="G70" s="105" t="str">
        <f t="shared" si="44"/>
        <v/>
      </c>
    </row>
    <row r="71" spans="1:7" ht="15.75" thickBot="1" x14ac:dyDescent="0.3">
      <c r="A71" s="13">
        <v>38961</v>
      </c>
      <c r="B71" s="14">
        <v>488</v>
      </c>
      <c r="C71" s="36">
        <f t="shared" ref="C71:C102" si="46">B71</f>
        <v>488</v>
      </c>
      <c r="D71" s="41">
        <f t="shared" ref="D71:D102" si="47">C71/20000</f>
        <v>2.4400000000000002E-2</v>
      </c>
      <c r="E71" s="43">
        <f t="shared" si="45"/>
        <v>76570</v>
      </c>
      <c r="F71" s="26">
        <f>C71+C70+C69</f>
        <v>2038</v>
      </c>
      <c r="G71" s="106">
        <f>D71+D70+D69</f>
        <v>0.10190000000000002</v>
      </c>
    </row>
    <row r="72" spans="1:7" x14ac:dyDescent="0.25">
      <c r="A72" s="13">
        <v>38991</v>
      </c>
      <c r="B72" s="15">
        <v>1650</v>
      </c>
      <c r="C72" s="33">
        <f t="shared" si="46"/>
        <v>1650</v>
      </c>
      <c r="D72" s="39">
        <f t="shared" si="47"/>
        <v>8.2500000000000004E-2</v>
      </c>
      <c r="E72" s="42">
        <f>E71+C72</f>
        <v>78220</v>
      </c>
      <c r="F72" s="25"/>
      <c r="G72" s="107" t="str">
        <f t="shared" ref="G72:G73" si="48">IF(F72="","",F72/25000)</f>
        <v/>
      </c>
    </row>
    <row r="73" spans="1:7" x14ac:dyDescent="0.25">
      <c r="A73" s="13">
        <v>39022</v>
      </c>
      <c r="B73" s="15">
        <v>1500</v>
      </c>
      <c r="C73" s="30">
        <f t="shared" si="46"/>
        <v>1500</v>
      </c>
      <c r="D73" s="31">
        <f t="shared" si="47"/>
        <v>7.4999999999999997E-2</v>
      </c>
      <c r="E73" s="45">
        <f t="shared" ref="E73:E74" si="49">E72+C73</f>
        <v>79720</v>
      </c>
      <c r="F73" s="23"/>
      <c r="G73" s="105" t="str">
        <f t="shared" si="48"/>
        <v/>
      </c>
    </row>
    <row r="74" spans="1:7" ht="15.75" thickBot="1" x14ac:dyDescent="0.3">
      <c r="A74" s="13">
        <v>39052</v>
      </c>
      <c r="B74" s="15">
        <v>1363</v>
      </c>
      <c r="C74" s="36">
        <f t="shared" si="46"/>
        <v>1363</v>
      </c>
      <c r="D74" s="41">
        <f t="shared" si="47"/>
        <v>6.8150000000000002E-2</v>
      </c>
      <c r="E74" s="43">
        <f t="shared" si="49"/>
        <v>81083</v>
      </c>
      <c r="F74" s="26">
        <f>C74+C73+C72</f>
        <v>4513</v>
      </c>
      <c r="G74" s="106">
        <f>D74+D73+D72</f>
        <v>0.22565000000000002</v>
      </c>
    </row>
    <row r="75" spans="1:7" x14ac:dyDescent="0.25">
      <c r="A75" s="13">
        <v>39083</v>
      </c>
      <c r="B75" s="12">
        <v>1450</v>
      </c>
      <c r="C75" s="33">
        <f t="shared" si="46"/>
        <v>1450</v>
      </c>
      <c r="D75" s="39">
        <f t="shared" si="47"/>
        <v>7.2499999999999995E-2</v>
      </c>
      <c r="E75" s="42">
        <f>E74+C75</f>
        <v>82533</v>
      </c>
      <c r="F75" s="25"/>
      <c r="G75" s="107" t="str">
        <f t="shared" ref="G75:G76" si="50">IF(F75="","",F75/25000)</f>
        <v/>
      </c>
    </row>
    <row r="76" spans="1:7" x14ac:dyDescent="0.25">
      <c r="A76" s="13">
        <v>39114</v>
      </c>
      <c r="B76" s="15">
        <v>-1088</v>
      </c>
      <c r="C76" s="30">
        <f t="shared" si="46"/>
        <v>-1088</v>
      </c>
      <c r="D76" s="31">
        <f t="shared" si="47"/>
        <v>-5.4399999999999997E-2</v>
      </c>
      <c r="E76" s="45">
        <f t="shared" ref="E76:E77" si="51">E75+C76</f>
        <v>81445</v>
      </c>
      <c r="F76" s="23"/>
      <c r="G76" s="105" t="str">
        <f t="shared" si="50"/>
        <v/>
      </c>
    </row>
    <row r="77" spans="1:7" ht="15.75" thickBot="1" x14ac:dyDescent="0.3">
      <c r="A77" s="13">
        <v>39142</v>
      </c>
      <c r="B77" s="14">
        <v>88</v>
      </c>
      <c r="C77" s="36">
        <f t="shared" si="46"/>
        <v>88</v>
      </c>
      <c r="D77" s="41">
        <f t="shared" si="47"/>
        <v>4.4000000000000003E-3</v>
      </c>
      <c r="E77" s="43">
        <f t="shared" si="51"/>
        <v>81533</v>
      </c>
      <c r="F77" s="26">
        <f>C77+C76+C75</f>
        <v>450</v>
      </c>
      <c r="G77" s="106">
        <f>D77+D76+D75</f>
        <v>2.2499999999999999E-2</v>
      </c>
    </row>
    <row r="78" spans="1:7" x14ac:dyDescent="0.25">
      <c r="A78" s="13">
        <v>39173</v>
      </c>
      <c r="B78" s="15">
        <v>1500</v>
      </c>
      <c r="C78" s="33">
        <f t="shared" si="46"/>
        <v>1500</v>
      </c>
      <c r="D78" s="39">
        <f t="shared" si="47"/>
        <v>7.4999999999999997E-2</v>
      </c>
      <c r="E78" s="42">
        <f>E77+C78</f>
        <v>83033</v>
      </c>
      <c r="F78" s="25"/>
      <c r="G78" s="107" t="str">
        <f t="shared" ref="G78:G79" si="52">IF(F78="","",F78/25000)</f>
        <v/>
      </c>
    </row>
    <row r="79" spans="1:7" x14ac:dyDescent="0.25">
      <c r="A79" s="13">
        <v>39203</v>
      </c>
      <c r="B79" s="15">
        <v>1500</v>
      </c>
      <c r="C79" s="30">
        <f t="shared" si="46"/>
        <v>1500</v>
      </c>
      <c r="D79" s="31">
        <f t="shared" si="47"/>
        <v>7.4999999999999997E-2</v>
      </c>
      <c r="E79" s="45">
        <f t="shared" ref="E79:E80" si="53">E78+C79</f>
        <v>84533</v>
      </c>
      <c r="F79" s="23"/>
      <c r="G79" s="105" t="str">
        <f t="shared" si="52"/>
        <v/>
      </c>
    </row>
    <row r="80" spans="1:7" ht="15.75" thickBot="1" x14ac:dyDescent="0.3">
      <c r="A80" s="13">
        <v>39234</v>
      </c>
      <c r="B80" s="15">
        <v>-925</v>
      </c>
      <c r="C80" s="36">
        <f t="shared" si="46"/>
        <v>-925</v>
      </c>
      <c r="D80" s="41">
        <f t="shared" si="47"/>
        <v>-4.6249999999999999E-2</v>
      </c>
      <c r="E80" s="43">
        <f t="shared" si="53"/>
        <v>83608</v>
      </c>
      <c r="F80" s="26">
        <f>C80+C79+C78</f>
        <v>2075</v>
      </c>
      <c r="G80" s="106">
        <f>D80+D79+D78</f>
        <v>0.10375</v>
      </c>
    </row>
    <row r="81" spans="1:7" x14ac:dyDescent="0.25">
      <c r="A81" s="13">
        <v>39264</v>
      </c>
      <c r="B81" s="12">
        <v>-2338</v>
      </c>
      <c r="C81" s="33">
        <f t="shared" si="46"/>
        <v>-2338</v>
      </c>
      <c r="D81" s="39">
        <f t="shared" si="47"/>
        <v>-0.1169</v>
      </c>
      <c r="E81" s="42">
        <f>E80+C81</f>
        <v>81270</v>
      </c>
      <c r="F81" s="25"/>
      <c r="G81" s="107" t="str">
        <f t="shared" ref="G81:G82" si="54">IF(F81="","",F81/25000)</f>
        <v/>
      </c>
    </row>
    <row r="82" spans="1:7" x14ac:dyDescent="0.25">
      <c r="A82" s="13">
        <v>39295</v>
      </c>
      <c r="B82" s="15">
        <v>425</v>
      </c>
      <c r="C82" s="30">
        <f t="shared" si="46"/>
        <v>425</v>
      </c>
      <c r="D82" s="31">
        <f t="shared" si="47"/>
        <v>2.1250000000000002E-2</v>
      </c>
      <c r="E82" s="45">
        <f t="shared" ref="E82:E83" si="55">E81+C82</f>
        <v>81695</v>
      </c>
      <c r="F82" s="23"/>
      <c r="G82" s="105" t="str">
        <f t="shared" si="54"/>
        <v/>
      </c>
    </row>
    <row r="83" spans="1:7" ht="15.75" thickBot="1" x14ac:dyDescent="0.3">
      <c r="A83" s="13">
        <v>39326</v>
      </c>
      <c r="B83" s="14">
        <v>1763</v>
      </c>
      <c r="C83" s="36">
        <f t="shared" si="46"/>
        <v>1763</v>
      </c>
      <c r="D83" s="41">
        <f t="shared" si="47"/>
        <v>8.8150000000000006E-2</v>
      </c>
      <c r="E83" s="43">
        <f t="shared" si="55"/>
        <v>83458</v>
      </c>
      <c r="F83" s="26">
        <f>C83+C82+C81</f>
        <v>-150</v>
      </c>
      <c r="G83" s="106">
        <f>D83+D82+D81</f>
        <v>-7.4999999999999928E-3</v>
      </c>
    </row>
    <row r="84" spans="1:7" x14ac:dyDescent="0.25">
      <c r="A84" s="13">
        <v>39356</v>
      </c>
      <c r="B84" s="15">
        <v>-1288</v>
      </c>
      <c r="C84" s="33">
        <f t="shared" si="46"/>
        <v>-1288</v>
      </c>
      <c r="D84" s="39">
        <f t="shared" si="47"/>
        <v>-6.4399999999999999E-2</v>
      </c>
      <c r="E84" s="42">
        <f>E83+C84</f>
        <v>82170</v>
      </c>
      <c r="F84" s="25"/>
      <c r="G84" s="107" t="str">
        <f t="shared" ref="G84:G85" si="56">IF(F84="","",F84/25000)</f>
        <v/>
      </c>
    </row>
    <row r="85" spans="1:7" x14ac:dyDescent="0.25">
      <c r="A85" s="13">
        <v>39387</v>
      </c>
      <c r="B85" s="15">
        <v>0</v>
      </c>
      <c r="C85" s="30">
        <f t="shared" si="46"/>
        <v>0</v>
      </c>
      <c r="D85" s="31">
        <f t="shared" si="47"/>
        <v>0</v>
      </c>
      <c r="E85" s="45">
        <f t="shared" ref="E85:E86" si="57">E84+C85</f>
        <v>82170</v>
      </c>
      <c r="F85" s="23"/>
      <c r="G85" s="105" t="str">
        <f t="shared" si="56"/>
        <v/>
      </c>
    </row>
    <row r="86" spans="1:7" ht="15.75" thickBot="1" x14ac:dyDescent="0.3">
      <c r="A86" s="13">
        <v>39417</v>
      </c>
      <c r="B86" s="15">
        <v>1788</v>
      </c>
      <c r="C86" s="36">
        <f t="shared" si="46"/>
        <v>1788</v>
      </c>
      <c r="D86" s="41">
        <f t="shared" si="47"/>
        <v>8.9399999999999993E-2</v>
      </c>
      <c r="E86" s="43">
        <f t="shared" si="57"/>
        <v>83958</v>
      </c>
      <c r="F86" s="26">
        <f>C86+C85+C84</f>
        <v>500</v>
      </c>
      <c r="G86" s="106">
        <f>D86+D85+D84</f>
        <v>2.4999999999999994E-2</v>
      </c>
    </row>
    <row r="87" spans="1:7" x14ac:dyDescent="0.25">
      <c r="A87" s="13">
        <v>39448</v>
      </c>
      <c r="B87" s="12">
        <v>-512</v>
      </c>
      <c r="C87" s="33">
        <f t="shared" si="46"/>
        <v>-512</v>
      </c>
      <c r="D87" s="39">
        <f t="shared" si="47"/>
        <v>-2.5600000000000001E-2</v>
      </c>
      <c r="E87" s="42">
        <f>E86+C87</f>
        <v>83446</v>
      </c>
      <c r="F87" s="25"/>
      <c r="G87" s="107" t="str">
        <f t="shared" ref="G87:G88" si="58">IF(F87="","",F87/25000)</f>
        <v/>
      </c>
    </row>
    <row r="88" spans="1:7" x14ac:dyDescent="0.25">
      <c r="A88" s="13">
        <v>39479</v>
      </c>
      <c r="B88" s="15">
        <v>138</v>
      </c>
      <c r="C88" s="30">
        <f t="shared" si="46"/>
        <v>138</v>
      </c>
      <c r="D88" s="31">
        <f t="shared" si="47"/>
        <v>6.8999999999999999E-3</v>
      </c>
      <c r="E88" s="45">
        <f t="shared" ref="E88:E89" si="59">E87+C88</f>
        <v>83584</v>
      </c>
      <c r="F88" s="23"/>
      <c r="G88" s="105" t="str">
        <f t="shared" si="58"/>
        <v/>
      </c>
    </row>
    <row r="89" spans="1:7" ht="15.75" thickBot="1" x14ac:dyDescent="0.3">
      <c r="A89" s="13">
        <v>39508</v>
      </c>
      <c r="B89" s="14">
        <v>900</v>
      </c>
      <c r="C89" s="36">
        <f t="shared" si="46"/>
        <v>900</v>
      </c>
      <c r="D89" s="41">
        <f t="shared" si="47"/>
        <v>4.4999999999999998E-2</v>
      </c>
      <c r="E89" s="43">
        <f t="shared" si="59"/>
        <v>84484</v>
      </c>
      <c r="F89" s="26">
        <f>C89+C88+C87</f>
        <v>526</v>
      </c>
      <c r="G89" s="106">
        <f>D89+D88+D87</f>
        <v>2.63E-2</v>
      </c>
    </row>
    <row r="90" spans="1:7" x14ac:dyDescent="0.25">
      <c r="A90" s="13">
        <v>39539</v>
      </c>
      <c r="B90" s="15">
        <v>938</v>
      </c>
      <c r="C90" s="33">
        <f t="shared" si="46"/>
        <v>938</v>
      </c>
      <c r="D90" s="39">
        <f t="shared" si="47"/>
        <v>4.6899999999999997E-2</v>
      </c>
      <c r="E90" s="42">
        <f>E89+C90</f>
        <v>85422</v>
      </c>
      <c r="F90" s="25"/>
      <c r="G90" s="107" t="str">
        <f t="shared" ref="G90:G91" si="60">IF(F90="","",F90/25000)</f>
        <v/>
      </c>
    </row>
    <row r="91" spans="1:7" x14ac:dyDescent="0.25">
      <c r="A91" s="13">
        <v>39569</v>
      </c>
      <c r="B91" s="15">
        <v>-1213</v>
      </c>
      <c r="C91" s="30">
        <f t="shared" si="46"/>
        <v>-1213</v>
      </c>
      <c r="D91" s="31">
        <f t="shared" si="47"/>
        <v>-6.0650000000000003E-2</v>
      </c>
      <c r="E91" s="45">
        <f t="shared" ref="E91:E92" si="61">E90+C91</f>
        <v>84209</v>
      </c>
      <c r="F91" s="23"/>
      <c r="G91" s="105" t="str">
        <f t="shared" si="60"/>
        <v/>
      </c>
    </row>
    <row r="92" spans="1:7" ht="15.75" thickBot="1" x14ac:dyDescent="0.3">
      <c r="A92" s="13">
        <v>39600</v>
      </c>
      <c r="B92" s="15">
        <v>750</v>
      </c>
      <c r="C92" s="36">
        <f t="shared" si="46"/>
        <v>750</v>
      </c>
      <c r="D92" s="41">
        <f t="shared" si="47"/>
        <v>3.7499999999999999E-2</v>
      </c>
      <c r="E92" s="43">
        <f t="shared" si="61"/>
        <v>84959</v>
      </c>
      <c r="F92" s="26">
        <f>C92+C91+C90</f>
        <v>475</v>
      </c>
      <c r="G92" s="106">
        <f>D92+D91+D90</f>
        <v>2.3749999999999993E-2</v>
      </c>
    </row>
    <row r="93" spans="1:7" x14ac:dyDescent="0.25">
      <c r="A93" s="13">
        <v>39630</v>
      </c>
      <c r="B93" s="12">
        <v>-613</v>
      </c>
      <c r="C93" s="33">
        <f t="shared" si="46"/>
        <v>-613</v>
      </c>
      <c r="D93" s="39">
        <f t="shared" si="47"/>
        <v>-3.065E-2</v>
      </c>
      <c r="E93" s="42">
        <f>E92+C93</f>
        <v>84346</v>
      </c>
      <c r="F93" s="25"/>
      <c r="G93" s="107" t="str">
        <f t="shared" ref="G93:G94" si="62">IF(F93="","",F93/25000)</f>
        <v/>
      </c>
    </row>
    <row r="94" spans="1:7" x14ac:dyDescent="0.25">
      <c r="A94" s="13">
        <v>39661</v>
      </c>
      <c r="B94" s="15">
        <v>288</v>
      </c>
      <c r="C94" s="30">
        <f t="shared" si="46"/>
        <v>288</v>
      </c>
      <c r="D94" s="31">
        <f t="shared" si="47"/>
        <v>1.44E-2</v>
      </c>
      <c r="E94" s="45">
        <f t="shared" ref="E94:E95" si="63">E93+C94</f>
        <v>84634</v>
      </c>
      <c r="F94" s="23"/>
      <c r="G94" s="105" t="str">
        <f t="shared" si="62"/>
        <v/>
      </c>
    </row>
    <row r="95" spans="1:7" ht="15.75" thickBot="1" x14ac:dyDescent="0.3">
      <c r="A95" s="13">
        <v>39692</v>
      </c>
      <c r="B95" s="14">
        <v>-1988</v>
      </c>
      <c r="C95" s="36">
        <f t="shared" si="46"/>
        <v>-1988</v>
      </c>
      <c r="D95" s="41">
        <f t="shared" si="47"/>
        <v>-9.9400000000000002E-2</v>
      </c>
      <c r="E95" s="43">
        <f t="shared" si="63"/>
        <v>82646</v>
      </c>
      <c r="F95" s="26">
        <f>C95+C94+C93</f>
        <v>-2313</v>
      </c>
      <c r="G95" s="106">
        <f>D95+D94+D93</f>
        <v>-0.11565</v>
      </c>
    </row>
    <row r="96" spans="1:7" x14ac:dyDescent="0.25">
      <c r="A96" s="13">
        <v>39722</v>
      </c>
      <c r="B96" s="15">
        <v>0</v>
      </c>
      <c r="C96" s="33">
        <f t="shared" si="46"/>
        <v>0</v>
      </c>
      <c r="D96" s="39">
        <f t="shared" si="47"/>
        <v>0</v>
      </c>
      <c r="E96" s="42">
        <f>E95+C96</f>
        <v>82646</v>
      </c>
      <c r="F96" s="25"/>
      <c r="G96" s="107" t="str">
        <f t="shared" ref="G96:G97" si="64">IF(F96="","",F96/25000)</f>
        <v/>
      </c>
    </row>
    <row r="97" spans="1:7" x14ac:dyDescent="0.25">
      <c r="A97" s="13">
        <v>39753</v>
      </c>
      <c r="B97" s="15">
        <v>288</v>
      </c>
      <c r="C97" s="30">
        <f t="shared" si="46"/>
        <v>288</v>
      </c>
      <c r="D97" s="31">
        <f t="shared" si="47"/>
        <v>1.44E-2</v>
      </c>
      <c r="E97" s="45">
        <f t="shared" ref="E97:E98" si="65">E96+C97</f>
        <v>82934</v>
      </c>
      <c r="F97" s="23"/>
      <c r="G97" s="105" t="str">
        <f t="shared" si="64"/>
        <v/>
      </c>
    </row>
    <row r="98" spans="1:7" ht="15.75" thickBot="1" x14ac:dyDescent="0.3">
      <c r="A98" s="13">
        <v>39783</v>
      </c>
      <c r="B98" s="15">
        <v>1675</v>
      </c>
      <c r="C98" s="36">
        <f t="shared" si="46"/>
        <v>1675</v>
      </c>
      <c r="D98" s="41">
        <f t="shared" si="47"/>
        <v>8.3750000000000005E-2</v>
      </c>
      <c r="E98" s="43">
        <f t="shared" si="65"/>
        <v>84609</v>
      </c>
      <c r="F98" s="26">
        <f>C98+C97+C96</f>
        <v>1963</v>
      </c>
      <c r="G98" s="106">
        <f>D98+D97+D96</f>
        <v>9.8150000000000001E-2</v>
      </c>
    </row>
    <row r="99" spans="1:7" x14ac:dyDescent="0.25">
      <c r="A99" s="13">
        <v>39814</v>
      </c>
      <c r="B99" s="12">
        <v>138</v>
      </c>
      <c r="C99" s="33">
        <f t="shared" si="46"/>
        <v>138</v>
      </c>
      <c r="D99" s="39">
        <f t="shared" si="47"/>
        <v>6.8999999999999999E-3</v>
      </c>
      <c r="E99" s="42">
        <f>E98+C99</f>
        <v>84747</v>
      </c>
      <c r="F99" s="25"/>
      <c r="G99" s="107" t="str">
        <f t="shared" ref="G99:G100" si="66">IF(F99="","",F99/25000)</f>
        <v/>
      </c>
    </row>
    <row r="100" spans="1:7" x14ac:dyDescent="0.25">
      <c r="A100" s="13">
        <v>39845</v>
      </c>
      <c r="B100" s="15">
        <v>0</v>
      </c>
      <c r="C100" s="30">
        <f t="shared" si="46"/>
        <v>0</v>
      </c>
      <c r="D100" s="31">
        <f t="shared" si="47"/>
        <v>0</v>
      </c>
      <c r="E100" s="45">
        <f t="shared" ref="E100:E101" si="67">E99+C100</f>
        <v>84747</v>
      </c>
      <c r="F100" s="23"/>
      <c r="G100" s="105" t="str">
        <f t="shared" si="66"/>
        <v/>
      </c>
    </row>
    <row r="101" spans="1:7" ht="15.75" thickBot="1" x14ac:dyDescent="0.3">
      <c r="A101" s="13">
        <v>39873</v>
      </c>
      <c r="B101" s="14">
        <v>-613</v>
      </c>
      <c r="C101" s="36">
        <f t="shared" si="46"/>
        <v>-613</v>
      </c>
      <c r="D101" s="41">
        <f t="shared" si="47"/>
        <v>-3.065E-2</v>
      </c>
      <c r="E101" s="43">
        <f t="shared" si="67"/>
        <v>84134</v>
      </c>
      <c r="F101" s="26">
        <f>C101+C100+C99</f>
        <v>-475</v>
      </c>
      <c r="G101" s="106">
        <f>D101+D100+D99</f>
        <v>-2.375E-2</v>
      </c>
    </row>
    <row r="102" spans="1:7" x14ac:dyDescent="0.25">
      <c r="A102" s="13">
        <v>39904</v>
      </c>
      <c r="B102" s="12">
        <v>1650</v>
      </c>
      <c r="C102" s="33">
        <f t="shared" si="46"/>
        <v>1650</v>
      </c>
      <c r="D102" s="39">
        <f t="shared" si="47"/>
        <v>8.2500000000000004E-2</v>
      </c>
      <c r="E102" s="42">
        <f>E101+C102</f>
        <v>85784</v>
      </c>
      <c r="F102" s="25"/>
      <c r="G102" s="107" t="str">
        <f t="shared" ref="G102:G103" si="68">IF(F102="","",F102/25000)</f>
        <v/>
      </c>
    </row>
    <row r="103" spans="1:7" x14ac:dyDescent="0.25">
      <c r="A103" s="13">
        <v>39934</v>
      </c>
      <c r="B103" s="15">
        <v>1888</v>
      </c>
      <c r="C103" s="30">
        <f t="shared" ref="C103:C134" si="69">B103</f>
        <v>1888</v>
      </c>
      <c r="D103" s="31">
        <f t="shared" ref="D103:D134" si="70">C103/20000</f>
        <v>9.4399999999999998E-2</v>
      </c>
      <c r="E103" s="45">
        <f t="shared" ref="E103:E104" si="71">E102+C103</f>
        <v>87672</v>
      </c>
      <c r="F103" s="23"/>
      <c r="G103" s="105" t="str">
        <f t="shared" si="68"/>
        <v/>
      </c>
    </row>
    <row r="104" spans="1:7" ht="15.75" thickBot="1" x14ac:dyDescent="0.3">
      <c r="A104" s="13">
        <v>39965</v>
      </c>
      <c r="B104" s="14">
        <v>1638</v>
      </c>
      <c r="C104" s="36">
        <f t="shared" si="69"/>
        <v>1638</v>
      </c>
      <c r="D104" s="41">
        <f t="shared" si="70"/>
        <v>8.1900000000000001E-2</v>
      </c>
      <c r="E104" s="43">
        <f t="shared" si="71"/>
        <v>89310</v>
      </c>
      <c r="F104" s="26">
        <f>C104+C103+C102</f>
        <v>5176</v>
      </c>
      <c r="G104" s="106">
        <f>D104+D103+D102</f>
        <v>0.25880000000000003</v>
      </c>
    </row>
    <row r="105" spans="1:7" x14ac:dyDescent="0.25">
      <c r="A105" s="13">
        <v>39995</v>
      </c>
      <c r="B105" s="15">
        <v>1375</v>
      </c>
      <c r="C105" s="33">
        <f t="shared" si="69"/>
        <v>1375</v>
      </c>
      <c r="D105" s="39">
        <f t="shared" si="70"/>
        <v>6.8750000000000006E-2</v>
      </c>
      <c r="E105" s="42">
        <f>E104+C105</f>
        <v>90685</v>
      </c>
      <c r="F105" s="25"/>
      <c r="G105" s="107" t="str">
        <f t="shared" ref="G105:G106" si="72">IF(F105="","",F105/25000)</f>
        <v/>
      </c>
    </row>
    <row r="106" spans="1:7" x14ac:dyDescent="0.25">
      <c r="A106" s="13">
        <v>40026</v>
      </c>
      <c r="B106" s="15">
        <v>888</v>
      </c>
      <c r="C106" s="30">
        <f t="shared" si="69"/>
        <v>888</v>
      </c>
      <c r="D106" s="31">
        <f t="shared" si="70"/>
        <v>4.4400000000000002E-2</v>
      </c>
      <c r="E106" s="45">
        <f t="shared" ref="E106:E107" si="73">E105+C106</f>
        <v>91573</v>
      </c>
      <c r="F106" s="23"/>
      <c r="G106" s="105" t="str">
        <f t="shared" si="72"/>
        <v/>
      </c>
    </row>
    <row r="107" spans="1:7" ht="15.75" thickBot="1" x14ac:dyDescent="0.3">
      <c r="A107" s="13">
        <v>40057</v>
      </c>
      <c r="B107" s="15">
        <v>100</v>
      </c>
      <c r="C107" s="36">
        <f t="shared" si="69"/>
        <v>100</v>
      </c>
      <c r="D107" s="41">
        <f t="shared" si="70"/>
        <v>5.0000000000000001E-3</v>
      </c>
      <c r="E107" s="43">
        <f t="shared" si="73"/>
        <v>91673</v>
      </c>
      <c r="F107" s="26">
        <f>C107+C106+C105</f>
        <v>2363</v>
      </c>
      <c r="G107" s="106">
        <f>D107+D106+D105</f>
        <v>0.11815000000000001</v>
      </c>
    </row>
    <row r="108" spans="1:7" x14ac:dyDescent="0.25">
      <c r="A108" s="13">
        <v>40087</v>
      </c>
      <c r="B108" s="12">
        <v>250</v>
      </c>
      <c r="C108" s="33">
        <f t="shared" si="69"/>
        <v>250</v>
      </c>
      <c r="D108" s="39">
        <f t="shared" si="70"/>
        <v>1.2500000000000001E-2</v>
      </c>
      <c r="E108" s="42">
        <f>E107+C108</f>
        <v>91923</v>
      </c>
      <c r="F108" s="25"/>
      <c r="G108" s="107" t="str">
        <f t="shared" ref="G108:G109" si="74">IF(F108="","",F108/25000)</f>
        <v/>
      </c>
    </row>
    <row r="109" spans="1:7" x14ac:dyDescent="0.25">
      <c r="A109" s="13">
        <v>40118</v>
      </c>
      <c r="B109" s="15">
        <v>1863</v>
      </c>
      <c r="C109" s="30">
        <f t="shared" si="69"/>
        <v>1863</v>
      </c>
      <c r="D109" s="31">
        <f t="shared" si="70"/>
        <v>9.3149999999999997E-2</v>
      </c>
      <c r="E109" s="45">
        <f t="shared" ref="E109:E110" si="75">E108+C109</f>
        <v>93786</v>
      </c>
      <c r="F109" s="23"/>
      <c r="G109" s="105" t="str">
        <f t="shared" si="74"/>
        <v/>
      </c>
    </row>
    <row r="110" spans="1:7" ht="15.75" thickBot="1" x14ac:dyDescent="0.3">
      <c r="A110" s="13">
        <v>40148</v>
      </c>
      <c r="B110" s="14">
        <v>1113</v>
      </c>
      <c r="C110" s="36">
        <f t="shared" si="69"/>
        <v>1113</v>
      </c>
      <c r="D110" s="41">
        <f t="shared" si="70"/>
        <v>5.5649999999999998E-2</v>
      </c>
      <c r="E110" s="43">
        <f t="shared" si="75"/>
        <v>94899</v>
      </c>
      <c r="F110" s="26">
        <f>C110+C109+C108</f>
        <v>3226</v>
      </c>
      <c r="G110" s="106">
        <f>D110+D109+D108</f>
        <v>0.1613</v>
      </c>
    </row>
    <row r="111" spans="1:7" x14ac:dyDescent="0.25">
      <c r="A111" s="13">
        <v>40179</v>
      </c>
      <c r="B111" s="15">
        <v>-1150</v>
      </c>
      <c r="C111" s="33">
        <f t="shared" si="69"/>
        <v>-1150</v>
      </c>
      <c r="D111" s="39">
        <f t="shared" si="70"/>
        <v>-5.7500000000000002E-2</v>
      </c>
      <c r="E111" s="42">
        <f>E110+C111</f>
        <v>93749</v>
      </c>
      <c r="F111" s="25"/>
      <c r="G111" s="107" t="str">
        <f t="shared" ref="G111:G112" si="76">IF(F111="","",F111/25000)</f>
        <v/>
      </c>
    </row>
    <row r="112" spans="1:7" x14ac:dyDescent="0.25">
      <c r="A112" s="13">
        <v>40210</v>
      </c>
      <c r="B112" s="15">
        <v>213</v>
      </c>
      <c r="C112" s="30">
        <f t="shared" si="69"/>
        <v>213</v>
      </c>
      <c r="D112" s="31">
        <f t="shared" si="70"/>
        <v>1.065E-2</v>
      </c>
      <c r="E112" s="45">
        <f t="shared" ref="E112:E113" si="77">E111+C112</f>
        <v>93962</v>
      </c>
      <c r="F112" s="23"/>
      <c r="G112" s="105" t="str">
        <f t="shared" si="76"/>
        <v/>
      </c>
    </row>
    <row r="113" spans="1:7" ht="15.75" thickBot="1" x14ac:dyDescent="0.3">
      <c r="A113" s="13">
        <v>40238</v>
      </c>
      <c r="B113" s="15">
        <v>1925</v>
      </c>
      <c r="C113" s="36">
        <f t="shared" si="69"/>
        <v>1925</v>
      </c>
      <c r="D113" s="41">
        <f t="shared" si="70"/>
        <v>9.6250000000000002E-2</v>
      </c>
      <c r="E113" s="43">
        <f t="shared" si="77"/>
        <v>95887</v>
      </c>
      <c r="F113" s="26">
        <f>C113+C112+C111</f>
        <v>988</v>
      </c>
      <c r="G113" s="106">
        <f>D113+D112+D111</f>
        <v>4.9399999999999993E-2</v>
      </c>
    </row>
    <row r="114" spans="1:7" x14ac:dyDescent="0.25">
      <c r="A114" s="13">
        <v>40269</v>
      </c>
      <c r="B114" s="12">
        <v>488</v>
      </c>
      <c r="C114" s="33">
        <f t="shared" si="69"/>
        <v>488</v>
      </c>
      <c r="D114" s="39">
        <f t="shared" si="70"/>
        <v>2.4400000000000002E-2</v>
      </c>
      <c r="E114" s="42">
        <f>E113+C114</f>
        <v>96375</v>
      </c>
      <c r="F114" s="25"/>
      <c r="G114" s="107" t="str">
        <f t="shared" ref="G114:G115" si="78">IF(F114="","",F114/25000)</f>
        <v/>
      </c>
    </row>
    <row r="115" spans="1:7" x14ac:dyDescent="0.25">
      <c r="A115" s="13">
        <v>40299</v>
      </c>
      <c r="B115" s="15">
        <v>-2800</v>
      </c>
      <c r="C115" s="30">
        <f t="shared" si="69"/>
        <v>-2800</v>
      </c>
      <c r="D115" s="31">
        <f t="shared" si="70"/>
        <v>-0.14000000000000001</v>
      </c>
      <c r="E115" s="45">
        <f t="shared" ref="E115:E116" si="79">E114+C115</f>
        <v>93575</v>
      </c>
      <c r="F115" s="23"/>
      <c r="G115" s="105" t="str">
        <f t="shared" si="78"/>
        <v/>
      </c>
    </row>
    <row r="116" spans="1:7" ht="15.75" thickBot="1" x14ac:dyDescent="0.3">
      <c r="A116" s="13">
        <v>40330</v>
      </c>
      <c r="B116" s="14">
        <v>675</v>
      </c>
      <c r="C116" s="36">
        <f t="shared" si="69"/>
        <v>675</v>
      </c>
      <c r="D116" s="41">
        <f t="shared" si="70"/>
        <v>3.3750000000000002E-2</v>
      </c>
      <c r="E116" s="43">
        <f t="shared" si="79"/>
        <v>94250</v>
      </c>
      <c r="F116" s="26">
        <f>C116+C115+C114</f>
        <v>-1637</v>
      </c>
      <c r="G116" s="106">
        <f>D116+D115+D114</f>
        <v>-8.1850000000000006E-2</v>
      </c>
    </row>
    <row r="117" spans="1:7" x14ac:dyDescent="0.25">
      <c r="A117" s="13">
        <v>40360</v>
      </c>
      <c r="B117" s="15">
        <v>-275</v>
      </c>
      <c r="C117" s="33">
        <f t="shared" si="69"/>
        <v>-275</v>
      </c>
      <c r="D117" s="39">
        <f t="shared" si="70"/>
        <v>-1.375E-2</v>
      </c>
      <c r="E117" s="42">
        <f>E116+C117</f>
        <v>93975</v>
      </c>
      <c r="F117" s="25"/>
      <c r="G117" s="107" t="str">
        <f t="shared" ref="G117:G118" si="80">IF(F117="","",F117/25000)</f>
        <v/>
      </c>
    </row>
    <row r="118" spans="1:7" x14ac:dyDescent="0.25">
      <c r="A118" s="13">
        <v>40391</v>
      </c>
      <c r="B118" s="15">
        <v>-25</v>
      </c>
      <c r="C118" s="30">
        <f t="shared" si="69"/>
        <v>-25</v>
      </c>
      <c r="D118" s="31">
        <f t="shared" si="70"/>
        <v>-1.25E-3</v>
      </c>
      <c r="E118" s="45">
        <f t="shared" ref="E118:E119" si="81">E117+C118</f>
        <v>93950</v>
      </c>
      <c r="F118" s="23"/>
      <c r="G118" s="105" t="str">
        <f t="shared" si="80"/>
        <v/>
      </c>
    </row>
    <row r="119" spans="1:7" ht="15.75" thickBot="1" x14ac:dyDescent="0.3">
      <c r="A119" s="13">
        <v>40422</v>
      </c>
      <c r="B119" s="15">
        <v>1275</v>
      </c>
      <c r="C119" s="36">
        <f t="shared" si="69"/>
        <v>1275</v>
      </c>
      <c r="D119" s="41">
        <f t="shared" si="70"/>
        <v>6.3750000000000001E-2</v>
      </c>
      <c r="E119" s="43">
        <f t="shared" si="81"/>
        <v>95225</v>
      </c>
      <c r="F119" s="26">
        <f>C119+C118+C117</f>
        <v>975</v>
      </c>
      <c r="G119" s="106">
        <f>D119+D118+D117</f>
        <v>4.8750000000000002E-2</v>
      </c>
    </row>
    <row r="120" spans="1:7" x14ac:dyDescent="0.25">
      <c r="A120" s="13">
        <v>40452</v>
      </c>
      <c r="B120" s="12">
        <v>1600</v>
      </c>
      <c r="C120" s="33">
        <f t="shared" si="69"/>
        <v>1600</v>
      </c>
      <c r="D120" s="39">
        <f t="shared" si="70"/>
        <v>0.08</v>
      </c>
      <c r="E120" s="42">
        <f>E119+C120</f>
        <v>96825</v>
      </c>
      <c r="F120" s="25"/>
      <c r="G120" s="107" t="str">
        <f t="shared" ref="G120:G121" si="82">IF(F120="","",F120/25000)</f>
        <v/>
      </c>
    </row>
    <row r="121" spans="1:7" x14ac:dyDescent="0.25">
      <c r="A121" s="13">
        <v>40483</v>
      </c>
      <c r="B121" s="15">
        <v>1063</v>
      </c>
      <c r="C121" s="30">
        <f t="shared" si="69"/>
        <v>1063</v>
      </c>
      <c r="D121" s="31">
        <f t="shared" si="70"/>
        <v>5.3150000000000003E-2</v>
      </c>
      <c r="E121" s="45">
        <f t="shared" ref="E121:E122" si="83">E120+C121</f>
        <v>97888</v>
      </c>
      <c r="F121" s="23"/>
      <c r="G121" s="105" t="str">
        <f t="shared" si="82"/>
        <v/>
      </c>
    </row>
    <row r="122" spans="1:7" ht="15.75" thickBot="1" x14ac:dyDescent="0.3">
      <c r="A122" s="13">
        <v>40513</v>
      </c>
      <c r="B122" s="14">
        <v>1125</v>
      </c>
      <c r="C122" s="36">
        <f t="shared" si="69"/>
        <v>1125</v>
      </c>
      <c r="D122" s="41">
        <f t="shared" si="70"/>
        <v>5.6250000000000001E-2</v>
      </c>
      <c r="E122" s="43">
        <f t="shared" si="83"/>
        <v>99013</v>
      </c>
      <c r="F122" s="26">
        <f>C122+C121+C120</f>
        <v>3788</v>
      </c>
      <c r="G122" s="106">
        <f>D122+D121+D120</f>
        <v>0.18940000000000001</v>
      </c>
    </row>
    <row r="123" spans="1:7" x14ac:dyDescent="0.25">
      <c r="A123" s="13">
        <v>40544</v>
      </c>
      <c r="B123" s="15">
        <v>1825</v>
      </c>
      <c r="C123" s="33">
        <f t="shared" si="69"/>
        <v>1825</v>
      </c>
      <c r="D123" s="39">
        <f t="shared" si="70"/>
        <v>9.1249999999999998E-2</v>
      </c>
      <c r="E123" s="42">
        <f>E122+C123</f>
        <v>100838</v>
      </c>
      <c r="F123" s="25"/>
      <c r="G123" s="107" t="str">
        <f t="shared" ref="G123:G124" si="84">IF(F123="","",F123/25000)</f>
        <v/>
      </c>
    </row>
    <row r="124" spans="1:7" x14ac:dyDescent="0.25">
      <c r="A124" s="13">
        <v>40575</v>
      </c>
      <c r="B124" s="15">
        <v>1500</v>
      </c>
      <c r="C124" s="30">
        <f t="shared" si="69"/>
        <v>1500</v>
      </c>
      <c r="D124" s="31">
        <f t="shared" si="70"/>
        <v>7.4999999999999997E-2</v>
      </c>
      <c r="E124" s="45">
        <f t="shared" ref="E124:E125" si="85">E123+C124</f>
        <v>102338</v>
      </c>
      <c r="F124" s="23"/>
      <c r="G124" s="105" t="str">
        <f t="shared" si="84"/>
        <v/>
      </c>
    </row>
    <row r="125" spans="1:7" ht="15.75" thickBot="1" x14ac:dyDescent="0.3">
      <c r="A125" s="13">
        <v>40603</v>
      </c>
      <c r="B125" s="15">
        <v>313</v>
      </c>
      <c r="C125" s="36">
        <f t="shared" si="69"/>
        <v>313</v>
      </c>
      <c r="D125" s="41">
        <f t="shared" si="70"/>
        <v>1.5650000000000001E-2</v>
      </c>
      <c r="E125" s="43">
        <f t="shared" si="85"/>
        <v>102651</v>
      </c>
      <c r="F125" s="26">
        <f>C125+C124+C123</f>
        <v>3638</v>
      </c>
      <c r="G125" s="106">
        <f>D125+D124+D123</f>
        <v>0.18190000000000001</v>
      </c>
    </row>
    <row r="126" spans="1:7" x14ac:dyDescent="0.25">
      <c r="A126" s="13">
        <v>40634</v>
      </c>
      <c r="B126" s="12">
        <v>-125</v>
      </c>
      <c r="C126" s="33">
        <f t="shared" si="69"/>
        <v>-125</v>
      </c>
      <c r="D126" s="39">
        <f t="shared" si="70"/>
        <v>-6.2500000000000003E-3</v>
      </c>
      <c r="E126" s="42">
        <f>E125+C126</f>
        <v>102526</v>
      </c>
      <c r="F126" s="25"/>
      <c r="G126" s="107" t="str">
        <f t="shared" ref="G126:G127" si="86">IF(F126="","",F126/25000)</f>
        <v/>
      </c>
    </row>
    <row r="127" spans="1:7" x14ac:dyDescent="0.25">
      <c r="A127" s="13">
        <v>40664</v>
      </c>
      <c r="B127" s="15">
        <v>1100</v>
      </c>
      <c r="C127" s="30">
        <f t="shared" si="69"/>
        <v>1100</v>
      </c>
      <c r="D127" s="31">
        <f t="shared" si="70"/>
        <v>5.5E-2</v>
      </c>
      <c r="E127" s="45">
        <f t="shared" ref="E127:E128" si="87">E126+C127</f>
        <v>103626</v>
      </c>
      <c r="F127" s="23"/>
      <c r="G127" s="105" t="str">
        <f t="shared" si="86"/>
        <v/>
      </c>
    </row>
    <row r="128" spans="1:7" ht="15.75" thickBot="1" x14ac:dyDescent="0.3">
      <c r="A128" s="13">
        <v>40695</v>
      </c>
      <c r="B128" s="14">
        <v>1788</v>
      </c>
      <c r="C128" s="36">
        <f t="shared" si="69"/>
        <v>1788</v>
      </c>
      <c r="D128" s="41">
        <f t="shared" si="70"/>
        <v>8.9399999999999993E-2</v>
      </c>
      <c r="E128" s="43">
        <f t="shared" si="87"/>
        <v>105414</v>
      </c>
      <c r="F128" s="26">
        <f>C128+C127+C126</f>
        <v>2763</v>
      </c>
      <c r="G128" s="106">
        <f>D128+D127+D126</f>
        <v>0.13815</v>
      </c>
    </row>
    <row r="129" spans="1:7" x14ac:dyDescent="0.25">
      <c r="A129" s="13">
        <v>40725</v>
      </c>
      <c r="B129" s="15">
        <v>1550</v>
      </c>
      <c r="C129" s="33">
        <f t="shared" si="69"/>
        <v>1550</v>
      </c>
      <c r="D129" s="39">
        <f t="shared" si="70"/>
        <v>7.7499999999999999E-2</v>
      </c>
      <c r="E129" s="42">
        <f>E128+C129</f>
        <v>106964</v>
      </c>
      <c r="F129" s="25"/>
      <c r="G129" s="107" t="str">
        <f t="shared" ref="G129:G130" si="88">IF(F129="","",F129/25000)</f>
        <v/>
      </c>
    </row>
    <row r="130" spans="1:7" x14ac:dyDescent="0.25">
      <c r="A130" s="13">
        <v>40756</v>
      </c>
      <c r="B130" s="15">
        <v>388</v>
      </c>
      <c r="C130" s="30">
        <f t="shared" si="69"/>
        <v>388</v>
      </c>
      <c r="D130" s="31">
        <f t="shared" si="70"/>
        <v>1.9400000000000001E-2</v>
      </c>
      <c r="E130" s="45">
        <f t="shared" ref="E130:E131" si="89">E129+C130</f>
        <v>107352</v>
      </c>
      <c r="F130" s="23"/>
      <c r="G130" s="105" t="str">
        <f t="shared" si="88"/>
        <v/>
      </c>
    </row>
    <row r="131" spans="1:7" ht="15.75" thickBot="1" x14ac:dyDescent="0.3">
      <c r="A131" s="13">
        <v>40787</v>
      </c>
      <c r="B131" s="15">
        <v>1825</v>
      </c>
      <c r="C131" s="36">
        <f t="shared" si="69"/>
        <v>1825</v>
      </c>
      <c r="D131" s="41">
        <f t="shared" si="70"/>
        <v>9.1249999999999998E-2</v>
      </c>
      <c r="E131" s="43">
        <f t="shared" si="89"/>
        <v>109177</v>
      </c>
      <c r="F131" s="26">
        <f>C131+C130+C129</f>
        <v>3763</v>
      </c>
      <c r="G131" s="106">
        <f>D131+D130+D129</f>
        <v>0.18814999999999998</v>
      </c>
    </row>
    <row r="132" spans="1:7" x14ac:dyDescent="0.25">
      <c r="A132" s="13">
        <v>40817</v>
      </c>
      <c r="B132" s="12">
        <v>125</v>
      </c>
      <c r="C132" s="33">
        <f t="shared" si="69"/>
        <v>125</v>
      </c>
      <c r="D132" s="39">
        <f t="shared" si="70"/>
        <v>6.2500000000000003E-3</v>
      </c>
      <c r="E132" s="42">
        <f>E131+C132</f>
        <v>109302</v>
      </c>
      <c r="F132" s="25"/>
      <c r="G132" s="107" t="str">
        <f t="shared" ref="G132:G133" si="90">IF(F132="","",F132/25000)</f>
        <v/>
      </c>
    </row>
    <row r="133" spans="1:7" x14ac:dyDescent="0.25">
      <c r="A133" s="13">
        <v>40848</v>
      </c>
      <c r="B133" s="15">
        <v>1975</v>
      </c>
      <c r="C133" s="30">
        <f t="shared" si="69"/>
        <v>1975</v>
      </c>
      <c r="D133" s="31">
        <f t="shared" si="70"/>
        <v>9.8750000000000004E-2</v>
      </c>
      <c r="E133" s="45">
        <f t="shared" ref="E133:E134" si="91">E132+C133</f>
        <v>111277</v>
      </c>
      <c r="F133" s="23"/>
      <c r="G133" s="105" t="str">
        <f t="shared" si="90"/>
        <v/>
      </c>
    </row>
    <row r="134" spans="1:7" ht="15.75" thickBot="1" x14ac:dyDescent="0.3">
      <c r="A134" s="13">
        <v>40878</v>
      </c>
      <c r="B134" s="14">
        <v>1800</v>
      </c>
      <c r="C134" s="36">
        <f t="shared" si="69"/>
        <v>1800</v>
      </c>
      <c r="D134" s="41">
        <f t="shared" si="70"/>
        <v>0.09</v>
      </c>
      <c r="E134" s="43">
        <f t="shared" si="91"/>
        <v>113077</v>
      </c>
      <c r="F134" s="26">
        <f>C134+C133+C132</f>
        <v>3900</v>
      </c>
      <c r="G134" s="106">
        <f>D134+D133+D132</f>
        <v>0.19500000000000001</v>
      </c>
    </row>
    <row r="135" spans="1:7" x14ac:dyDescent="0.25">
      <c r="A135" s="13">
        <v>40909</v>
      </c>
      <c r="B135" s="15">
        <v>775</v>
      </c>
      <c r="C135" s="33">
        <f t="shared" ref="C135:C166" si="92">B135</f>
        <v>775</v>
      </c>
      <c r="D135" s="39">
        <f t="shared" ref="D135:D166" si="93">C135/20000</f>
        <v>3.875E-2</v>
      </c>
      <c r="E135" s="42">
        <f>E134+C135</f>
        <v>113852</v>
      </c>
      <c r="F135" s="25"/>
      <c r="G135" s="107" t="str">
        <f t="shared" ref="G135:G136" si="94">IF(F135="","",F135/25000)</f>
        <v/>
      </c>
    </row>
    <row r="136" spans="1:7" x14ac:dyDescent="0.25">
      <c r="A136" s="13">
        <v>40940</v>
      </c>
      <c r="B136" s="15">
        <v>1388</v>
      </c>
      <c r="C136" s="30">
        <f t="shared" si="92"/>
        <v>1388</v>
      </c>
      <c r="D136" s="31">
        <f t="shared" si="93"/>
        <v>6.9400000000000003E-2</v>
      </c>
      <c r="E136" s="45">
        <f t="shared" ref="E136:E137" si="95">E135+C136</f>
        <v>115240</v>
      </c>
      <c r="F136" s="23"/>
      <c r="G136" s="105" t="str">
        <f t="shared" si="94"/>
        <v/>
      </c>
    </row>
    <row r="137" spans="1:7" ht="15.75" thickBot="1" x14ac:dyDescent="0.3">
      <c r="A137" s="13">
        <v>40969</v>
      </c>
      <c r="B137" s="15">
        <v>1413</v>
      </c>
      <c r="C137" s="36">
        <f t="shared" si="92"/>
        <v>1413</v>
      </c>
      <c r="D137" s="41">
        <f t="shared" si="93"/>
        <v>7.0650000000000004E-2</v>
      </c>
      <c r="E137" s="43">
        <f t="shared" si="95"/>
        <v>116653</v>
      </c>
      <c r="F137" s="26">
        <f>C137+C136+C135</f>
        <v>3576</v>
      </c>
      <c r="G137" s="106">
        <f>D137+D136+D135</f>
        <v>0.17880000000000001</v>
      </c>
    </row>
    <row r="138" spans="1:7" x14ac:dyDescent="0.25">
      <c r="A138" s="13">
        <v>41000</v>
      </c>
      <c r="B138" s="12">
        <v>-713</v>
      </c>
      <c r="C138" s="33">
        <f t="shared" si="92"/>
        <v>-713</v>
      </c>
      <c r="D138" s="39">
        <f t="shared" si="93"/>
        <v>-3.5650000000000001E-2</v>
      </c>
      <c r="E138" s="42">
        <f>E137+C138</f>
        <v>115940</v>
      </c>
      <c r="F138" s="25"/>
      <c r="G138" s="107" t="str">
        <f t="shared" ref="G138:G139" si="96">IF(F138="","",F138/25000)</f>
        <v/>
      </c>
    </row>
    <row r="139" spans="1:7" x14ac:dyDescent="0.25">
      <c r="A139" s="13">
        <v>41030</v>
      </c>
      <c r="B139" s="15">
        <v>475</v>
      </c>
      <c r="C139" s="30">
        <f t="shared" si="92"/>
        <v>475</v>
      </c>
      <c r="D139" s="31">
        <f t="shared" si="93"/>
        <v>2.375E-2</v>
      </c>
      <c r="E139" s="45">
        <f t="shared" ref="E139:E140" si="97">E138+C139</f>
        <v>116415</v>
      </c>
      <c r="F139" s="23"/>
      <c r="G139" s="105" t="str">
        <f t="shared" si="96"/>
        <v/>
      </c>
    </row>
    <row r="140" spans="1:7" ht="15.75" thickBot="1" x14ac:dyDescent="0.3">
      <c r="A140" s="13">
        <v>41061</v>
      </c>
      <c r="B140" s="14">
        <v>-163</v>
      </c>
      <c r="C140" s="36">
        <f t="shared" si="92"/>
        <v>-163</v>
      </c>
      <c r="D140" s="41">
        <f t="shared" si="93"/>
        <v>-8.1499999999999993E-3</v>
      </c>
      <c r="E140" s="43">
        <f t="shared" si="97"/>
        <v>116252</v>
      </c>
      <c r="F140" s="26">
        <f>C140+C139+C138</f>
        <v>-401</v>
      </c>
      <c r="G140" s="106">
        <f>D140+D139+D138</f>
        <v>-2.0049999999999998E-2</v>
      </c>
    </row>
    <row r="141" spans="1:7" x14ac:dyDescent="0.25">
      <c r="A141" s="13">
        <v>41091</v>
      </c>
      <c r="B141" s="15">
        <v>325</v>
      </c>
      <c r="C141" s="33">
        <f t="shared" si="92"/>
        <v>325</v>
      </c>
      <c r="D141" s="39">
        <f t="shared" si="93"/>
        <v>1.6250000000000001E-2</v>
      </c>
      <c r="E141" s="42">
        <f>E140+C141</f>
        <v>116577</v>
      </c>
      <c r="F141" s="25"/>
      <c r="G141" s="107" t="str">
        <f t="shared" ref="G141:G142" si="98">IF(F141="","",F141/25000)</f>
        <v/>
      </c>
    </row>
    <row r="142" spans="1:7" x14ac:dyDescent="0.25">
      <c r="A142" s="13">
        <v>41122</v>
      </c>
      <c r="B142" s="15">
        <v>1500</v>
      </c>
      <c r="C142" s="30">
        <f t="shared" si="92"/>
        <v>1500</v>
      </c>
      <c r="D142" s="31">
        <f t="shared" si="93"/>
        <v>7.4999999999999997E-2</v>
      </c>
      <c r="E142" s="45">
        <f t="shared" ref="E142:E143" si="99">E141+C142</f>
        <v>118077</v>
      </c>
      <c r="F142" s="23"/>
      <c r="G142" s="105" t="str">
        <f t="shared" si="98"/>
        <v/>
      </c>
    </row>
    <row r="143" spans="1:7" ht="15.75" thickBot="1" x14ac:dyDescent="0.3">
      <c r="A143" s="13">
        <v>41153</v>
      </c>
      <c r="B143" s="15">
        <v>1500</v>
      </c>
      <c r="C143" s="36">
        <f t="shared" si="92"/>
        <v>1500</v>
      </c>
      <c r="D143" s="41">
        <f t="shared" si="93"/>
        <v>7.4999999999999997E-2</v>
      </c>
      <c r="E143" s="43">
        <f t="shared" si="99"/>
        <v>119577</v>
      </c>
      <c r="F143" s="26">
        <f>C143+C142+C141</f>
        <v>3325</v>
      </c>
      <c r="G143" s="106">
        <f>D143+D142+D141</f>
        <v>0.16625000000000001</v>
      </c>
    </row>
    <row r="144" spans="1:7" x14ac:dyDescent="0.25">
      <c r="A144" s="13">
        <v>41183</v>
      </c>
      <c r="B144" s="12">
        <v>-838</v>
      </c>
      <c r="C144" s="33">
        <f t="shared" si="92"/>
        <v>-838</v>
      </c>
      <c r="D144" s="39">
        <f t="shared" si="93"/>
        <v>-4.19E-2</v>
      </c>
      <c r="E144" s="42">
        <f>E143+C144</f>
        <v>118739</v>
      </c>
      <c r="F144" s="25"/>
      <c r="G144" s="107" t="str">
        <f t="shared" ref="G144:G145" si="100">IF(F144="","",F144/25000)</f>
        <v/>
      </c>
    </row>
    <row r="145" spans="1:7" x14ac:dyDescent="0.25">
      <c r="A145" s="13">
        <v>41214</v>
      </c>
      <c r="B145" s="15">
        <v>-138</v>
      </c>
      <c r="C145" s="30">
        <f t="shared" si="92"/>
        <v>-138</v>
      </c>
      <c r="D145" s="31">
        <f t="shared" si="93"/>
        <v>-6.8999999999999999E-3</v>
      </c>
      <c r="E145" s="45">
        <f t="shared" ref="E145:E146" si="101">E144+C145</f>
        <v>118601</v>
      </c>
      <c r="F145" s="23"/>
      <c r="G145" s="105" t="str">
        <f t="shared" si="100"/>
        <v/>
      </c>
    </row>
    <row r="146" spans="1:7" ht="15.75" thickBot="1" x14ac:dyDescent="0.3">
      <c r="A146" s="13">
        <v>41244</v>
      </c>
      <c r="B146" s="14">
        <v>313</v>
      </c>
      <c r="C146" s="36">
        <f t="shared" si="92"/>
        <v>313</v>
      </c>
      <c r="D146" s="41">
        <f t="shared" si="93"/>
        <v>1.5650000000000001E-2</v>
      </c>
      <c r="E146" s="43">
        <f t="shared" si="101"/>
        <v>118914</v>
      </c>
      <c r="F146" s="26">
        <f>C146+C145+C144</f>
        <v>-663</v>
      </c>
      <c r="G146" s="106">
        <f>D146+D145+D144</f>
        <v>-3.3149999999999999E-2</v>
      </c>
    </row>
    <row r="147" spans="1:7" x14ac:dyDescent="0.25">
      <c r="A147" s="13">
        <v>41275</v>
      </c>
      <c r="B147" s="15">
        <v>1875</v>
      </c>
      <c r="C147" s="33">
        <f t="shared" si="92"/>
        <v>1875</v>
      </c>
      <c r="D147" s="39">
        <f t="shared" si="93"/>
        <v>9.375E-2</v>
      </c>
      <c r="E147" s="42">
        <f>E146+C147</f>
        <v>120789</v>
      </c>
      <c r="F147" s="25"/>
      <c r="G147" s="107" t="str">
        <f t="shared" ref="G147:G148" si="102">IF(F147="","",F147/25000)</f>
        <v/>
      </c>
    </row>
    <row r="148" spans="1:7" x14ac:dyDescent="0.25">
      <c r="A148" s="13">
        <v>41306</v>
      </c>
      <c r="B148" s="15">
        <v>1300</v>
      </c>
      <c r="C148" s="30">
        <f t="shared" si="92"/>
        <v>1300</v>
      </c>
      <c r="D148" s="31">
        <f t="shared" si="93"/>
        <v>6.5000000000000002E-2</v>
      </c>
      <c r="E148" s="45">
        <f t="shared" ref="E148:E149" si="103">E147+C148</f>
        <v>122089</v>
      </c>
      <c r="F148" s="23"/>
      <c r="G148" s="105" t="str">
        <f t="shared" si="102"/>
        <v/>
      </c>
    </row>
    <row r="149" spans="1:7" ht="15.75" thickBot="1" x14ac:dyDescent="0.3">
      <c r="A149" s="13">
        <v>41334</v>
      </c>
      <c r="B149" s="15">
        <v>1500</v>
      </c>
      <c r="C149" s="36">
        <f t="shared" si="92"/>
        <v>1500</v>
      </c>
      <c r="D149" s="41">
        <f t="shared" si="93"/>
        <v>7.4999999999999997E-2</v>
      </c>
      <c r="E149" s="43">
        <f t="shared" si="103"/>
        <v>123589</v>
      </c>
      <c r="F149" s="26">
        <f>C149+C148+C147</f>
        <v>4675</v>
      </c>
      <c r="G149" s="106">
        <f>D149+D148+D147</f>
        <v>0.23375000000000001</v>
      </c>
    </row>
    <row r="150" spans="1:7" x14ac:dyDescent="0.25">
      <c r="A150" s="13">
        <v>41365</v>
      </c>
      <c r="B150" s="12">
        <v>1500</v>
      </c>
      <c r="C150" s="33">
        <f t="shared" si="92"/>
        <v>1500</v>
      </c>
      <c r="D150" s="39">
        <f t="shared" si="93"/>
        <v>7.4999999999999997E-2</v>
      </c>
      <c r="E150" s="42">
        <f>E149+C150</f>
        <v>125089</v>
      </c>
      <c r="F150" s="25"/>
      <c r="G150" s="107" t="str">
        <f t="shared" ref="G150:G151" si="104">IF(F150="","",F150/25000)</f>
        <v/>
      </c>
    </row>
    <row r="151" spans="1:7" x14ac:dyDescent="0.25">
      <c r="A151" s="13">
        <v>41395</v>
      </c>
      <c r="B151" s="15">
        <v>450</v>
      </c>
      <c r="C151" s="30">
        <f t="shared" si="92"/>
        <v>450</v>
      </c>
      <c r="D151" s="31">
        <f t="shared" si="93"/>
        <v>2.2499999999999999E-2</v>
      </c>
      <c r="E151" s="45">
        <f t="shared" ref="E151:E152" si="105">E150+C151</f>
        <v>125539</v>
      </c>
      <c r="F151" s="23"/>
      <c r="G151" s="105" t="str">
        <f t="shared" si="104"/>
        <v/>
      </c>
    </row>
    <row r="152" spans="1:7" ht="15.75" thickBot="1" x14ac:dyDescent="0.3">
      <c r="A152" s="13">
        <v>41426</v>
      </c>
      <c r="B152" s="14">
        <v>950</v>
      </c>
      <c r="C152" s="36">
        <f t="shared" si="92"/>
        <v>950</v>
      </c>
      <c r="D152" s="41">
        <f t="shared" si="93"/>
        <v>4.7500000000000001E-2</v>
      </c>
      <c r="E152" s="43">
        <f t="shared" si="105"/>
        <v>126489</v>
      </c>
      <c r="F152" s="26">
        <f>C152+C151+C150</f>
        <v>2900</v>
      </c>
      <c r="G152" s="106">
        <f>D152+D151+D150</f>
        <v>0.14500000000000002</v>
      </c>
    </row>
    <row r="153" spans="1:7" x14ac:dyDescent="0.25">
      <c r="A153" s="13">
        <v>41456</v>
      </c>
      <c r="B153" s="15">
        <v>1875</v>
      </c>
      <c r="C153" s="33">
        <f t="shared" si="92"/>
        <v>1875</v>
      </c>
      <c r="D153" s="39">
        <f t="shared" si="93"/>
        <v>9.375E-2</v>
      </c>
      <c r="E153" s="42">
        <f>E152+C153</f>
        <v>128364</v>
      </c>
      <c r="F153" s="25"/>
      <c r="G153" s="107" t="str">
        <f t="shared" ref="G153:G154" si="106">IF(F153="","",F153/25000)</f>
        <v/>
      </c>
    </row>
    <row r="154" spans="1:7" x14ac:dyDescent="0.25">
      <c r="A154" s="13">
        <v>41487</v>
      </c>
      <c r="B154" s="15">
        <v>-300</v>
      </c>
      <c r="C154" s="30">
        <f t="shared" si="92"/>
        <v>-300</v>
      </c>
      <c r="D154" s="31">
        <f t="shared" si="93"/>
        <v>-1.4999999999999999E-2</v>
      </c>
      <c r="E154" s="45">
        <f t="shared" ref="E154:E155" si="107">E153+C154</f>
        <v>128064</v>
      </c>
      <c r="F154" s="23"/>
      <c r="G154" s="105" t="str">
        <f t="shared" si="106"/>
        <v/>
      </c>
    </row>
    <row r="155" spans="1:7" ht="15.75" thickBot="1" x14ac:dyDescent="0.3">
      <c r="A155" s="13">
        <v>41518</v>
      </c>
      <c r="B155" s="15">
        <v>1125</v>
      </c>
      <c r="C155" s="36">
        <f t="shared" si="92"/>
        <v>1125</v>
      </c>
      <c r="D155" s="41">
        <f t="shared" si="93"/>
        <v>5.6250000000000001E-2</v>
      </c>
      <c r="E155" s="43">
        <f t="shared" si="107"/>
        <v>129189</v>
      </c>
      <c r="F155" s="26">
        <f>C155+C154+C153</f>
        <v>2700</v>
      </c>
      <c r="G155" s="106">
        <f>D155+D154+D153</f>
        <v>0.13500000000000001</v>
      </c>
    </row>
    <row r="156" spans="1:7" x14ac:dyDescent="0.25">
      <c r="A156" s="13">
        <v>41548</v>
      </c>
      <c r="B156" s="12">
        <v>-313</v>
      </c>
      <c r="C156" s="33">
        <f t="shared" si="92"/>
        <v>-313</v>
      </c>
      <c r="D156" s="39">
        <f t="shared" si="93"/>
        <v>-1.5650000000000001E-2</v>
      </c>
      <c r="E156" s="42">
        <f>E155+C156</f>
        <v>128876</v>
      </c>
      <c r="F156" s="25"/>
      <c r="G156" s="107" t="str">
        <f t="shared" ref="G156:G157" si="108">IF(F156="","",F156/25000)</f>
        <v/>
      </c>
    </row>
    <row r="157" spans="1:7" x14ac:dyDescent="0.25">
      <c r="A157" s="13">
        <v>41579</v>
      </c>
      <c r="B157" s="15">
        <v>1500</v>
      </c>
      <c r="C157" s="30">
        <f t="shared" si="92"/>
        <v>1500</v>
      </c>
      <c r="D157" s="31">
        <f t="shared" si="93"/>
        <v>7.4999999999999997E-2</v>
      </c>
      <c r="E157" s="45">
        <f t="shared" ref="E157:E158" si="109">E156+C157</f>
        <v>130376</v>
      </c>
      <c r="F157" s="23"/>
      <c r="G157" s="105" t="str">
        <f t="shared" si="108"/>
        <v/>
      </c>
    </row>
    <row r="158" spans="1:7" ht="15.75" thickBot="1" x14ac:dyDescent="0.3">
      <c r="A158" s="13">
        <v>41609</v>
      </c>
      <c r="B158" s="14">
        <v>-38</v>
      </c>
      <c r="C158" s="36">
        <f t="shared" si="92"/>
        <v>-38</v>
      </c>
      <c r="D158" s="41">
        <f t="shared" si="93"/>
        <v>-1.9E-3</v>
      </c>
      <c r="E158" s="43">
        <f t="shared" si="109"/>
        <v>130338</v>
      </c>
      <c r="F158" s="26">
        <f>C158+C157+C156</f>
        <v>1149</v>
      </c>
      <c r="G158" s="106">
        <f>D158+D157+D156</f>
        <v>5.7450000000000001E-2</v>
      </c>
    </row>
    <row r="159" spans="1:7" x14ac:dyDescent="0.25">
      <c r="A159" s="13">
        <v>41640</v>
      </c>
      <c r="B159" s="15">
        <v>-850</v>
      </c>
      <c r="C159" s="33">
        <f t="shared" si="92"/>
        <v>-850</v>
      </c>
      <c r="D159" s="39">
        <f t="shared" si="93"/>
        <v>-4.2500000000000003E-2</v>
      </c>
      <c r="E159" s="42">
        <f>E158+C159</f>
        <v>129488</v>
      </c>
      <c r="F159" s="25"/>
      <c r="G159" s="107" t="str">
        <f t="shared" ref="G159:G160" si="110">IF(F159="","",F159/25000)</f>
        <v/>
      </c>
    </row>
    <row r="160" spans="1:7" x14ac:dyDescent="0.25">
      <c r="A160" s="13">
        <v>41671</v>
      </c>
      <c r="B160" s="15">
        <v>750</v>
      </c>
      <c r="C160" s="30">
        <f t="shared" si="92"/>
        <v>750</v>
      </c>
      <c r="D160" s="31">
        <f t="shared" si="93"/>
        <v>3.7499999999999999E-2</v>
      </c>
      <c r="E160" s="45">
        <f t="shared" ref="E160:E161" si="111">E159+C160</f>
        <v>130238</v>
      </c>
      <c r="F160" s="23"/>
      <c r="G160" s="105" t="str">
        <f t="shared" si="110"/>
        <v/>
      </c>
    </row>
    <row r="161" spans="1:7" ht="15.75" thickBot="1" x14ac:dyDescent="0.3">
      <c r="A161" s="13">
        <v>41699</v>
      </c>
      <c r="B161" s="15">
        <v>900</v>
      </c>
      <c r="C161" s="36">
        <f t="shared" si="92"/>
        <v>900</v>
      </c>
      <c r="D161" s="41">
        <f t="shared" si="93"/>
        <v>4.4999999999999998E-2</v>
      </c>
      <c r="E161" s="43">
        <f t="shared" si="111"/>
        <v>131138</v>
      </c>
      <c r="F161" s="26">
        <f>C161+C160+C159</f>
        <v>800</v>
      </c>
      <c r="G161" s="106">
        <f>D161+D160+D159</f>
        <v>3.9999999999999987E-2</v>
      </c>
    </row>
    <row r="162" spans="1:7" x14ac:dyDescent="0.25">
      <c r="A162" s="13">
        <v>41730</v>
      </c>
      <c r="B162" s="12">
        <v>1125</v>
      </c>
      <c r="C162" s="33">
        <f t="shared" si="92"/>
        <v>1125</v>
      </c>
      <c r="D162" s="39">
        <f t="shared" si="93"/>
        <v>5.6250000000000001E-2</v>
      </c>
      <c r="E162" s="42">
        <f>E161+C162</f>
        <v>132263</v>
      </c>
      <c r="F162" s="25"/>
      <c r="G162" s="107" t="str">
        <f t="shared" ref="G162:G163" si="112">IF(F162="","",F162/25000)</f>
        <v/>
      </c>
    </row>
    <row r="163" spans="1:7" x14ac:dyDescent="0.25">
      <c r="A163" s="13">
        <v>41760</v>
      </c>
      <c r="B163" s="15">
        <v>1275</v>
      </c>
      <c r="C163" s="30">
        <f t="shared" si="92"/>
        <v>1275</v>
      </c>
      <c r="D163" s="31">
        <f t="shared" si="93"/>
        <v>6.3750000000000001E-2</v>
      </c>
      <c r="E163" s="45">
        <f t="shared" ref="E163:E164" si="113">E162+C163</f>
        <v>133538</v>
      </c>
      <c r="F163" s="23"/>
      <c r="G163" s="105" t="str">
        <f t="shared" si="112"/>
        <v/>
      </c>
    </row>
    <row r="164" spans="1:7" ht="15.75" thickBot="1" x14ac:dyDescent="0.3">
      <c r="A164" s="13">
        <v>41791</v>
      </c>
      <c r="B164" s="14">
        <v>1875</v>
      </c>
      <c r="C164" s="36">
        <f t="shared" si="92"/>
        <v>1875</v>
      </c>
      <c r="D164" s="41">
        <f t="shared" si="93"/>
        <v>9.375E-2</v>
      </c>
      <c r="E164" s="43">
        <f t="shared" si="113"/>
        <v>135413</v>
      </c>
      <c r="F164" s="26">
        <f>C164+C163+C162</f>
        <v>4275</v>
      </c>
      <c r="G164" s="106">
        <f>D164+D163+D162</f>
        <v>0.21375</v>
      </c>
    </row>
    <row r="165" spans="1:7" x14ac:dyDescent="0.25">
      <c r="A165" s="13">
        <v>41821</v>
      </c>
      <c r="B165" s="15">
        <v>-388</v>
      </c>
      <c r="C165" s="33">
        <f t="shared" si="92"/>
        <v>-388</v>
      </c>
      <c r="D165" s="39">
        <f t="shared" si="93"/>
        <v>-1.9400000000000001E-2</v>
      </c>
      <c r="E165" s="42">
        <f>E164+C165</f>
        <v>135025</v>
      </c>
      <c r="F165" s="25"/>
      <c r="G165" s="107" t="str">
        <f t="shared" ref="G165:G166" si="114">IF(F165="","",F165/25000)</f>
        <v/>
      </c>
    </row>
    <row r="166" spans="1:7" x14ac:dyDescent="0.25">
      <c r="A166" s="13">
        <v>41852</v>
      </c>
      <c r="B166" s="15">
        <v>750</v>
      </c>
      <c r="C166" s="30">
        <f t="shared" si="92"/>
        <v>750</v>
      </c>
      <c r="D166" s="31">
        <f t="shared" si="93"/>
        <v>3.7499999999999999E-2</v>
      </c>
      <c r="E166" s="45">
        <f t="shared" ref="E166:E167" si="115">E165+C166</f>
        <v>135775</v>
      </c>
      <c r="F166" s="23"/>
      <c r="G166" s="105" t="str">
        <f t="shared" si="114"/>
        <v/>
      </c>
    </row>
    <row r="167" spans="1:7" ht="15.75" thickBot="1" x14ac:dyDescent="0.3">
      <c r="A167" s="13">
        <v>41883</v>
      </c>
      <c r="B167" s="15">
        <v>1400</v>
      </c>
      <c r="C167" s="36">
        <f t="shared" ref="C167:C183" si="116">B167</f>
        <v>1400</v>
      </c>
      <c r="D167" s="41">
        <f t="shared" ref="D167:D183" si="117">C167/20000</f>
        <v>7.0000000000000007E-2</v>
      </c>
      <c r="E167" s="43">
        <f t="shared" si="115"/>
        <v>137175</v>
      </c>
      <c r="F167" s="26">
        <f>C167+C166+C165</f>
        <v>1762</v>
      </c>
      <c r="G167" s="106">
        <f>D167+D166+D165</f>
        <v>8.8100000000000012E-2</v>
      </c>
    </row>
    <row r="168" spans="1:7" x14ac:dyDescent="0.25">
      <c r="A168" s="13">
        <v>41913</v>
      </c>
      <c r="B168" s="12">
        <v>1125</v>
      </c>
      <c r="C168" s="33">
        <f t="shared" si="116"/>
        <v>1125</v>
      </c>
      <c r="D168" s="39">
        <f t="shared" si="117"/>
        <v>5.6250000000000001E-2</v>
      </c>
      <c r="E168" s="42">
        <f>E167+C168</f>
        <v>138300</v>
      </c>
      <c r="F168" s="25"/>
      <c r="G168" s="107" t="str">
        <f t="shared" ref="G168:G169" si="118">IF(F168="","",F168/25000)</f>
        <v/>
      </c>
    </row>
    <row r="169" spans="1:7" x14ac:dyDescent="0.25">
      <c r="A169" s="13">
        <v>41944</v>
      </c>
      <c r="B169" s="15">
        <v>1500</v>
      </c>
      <c r="C169" s="30">
        <f t="shared" si="116"/>
        <v>1500</v>
      </c>
      <c r="D169" s="31">
        <f t="shared" si="117"/>
        <v>7.4999999999999997E-2</v>
      </c>
      <c r="E169" s="45">
        <f t="shared" ref="E169:E170" si="119">E168+C169</f>
        <v>139800</v>
      </c>
      <c r="F169" s="23"/>
      <c r="G169" s="105" t="str">
        <f t="shared" si="118"/>
        <v/>
      </c>
    </row>
    <row r="170" spans="1:7" ht="15.75" thickBot="1" x14ac:dyDescent="0.3">
      <c r="A170" s="13">
        <v>41974</v>
      </c>
      <c r="B170" s="14">
        <v>-1775</v>
      </c>
      <c r="C170" s="36">
        <f t="shared" si="116"/>
        <v>-1775</v>
      </c>
      <c r="D170" s="41">
        <f t="shared" si="117"/>
        <v>-8.8749999999999996E-2</v>
      </c>
      <c r="E170" s="43">
        <f t="shared" si="119"/>
        <v>138025</v>
      </c>
      <c r="F170" s="26">
        <f>C170+C169+C168</f>
        <v>850</v>
      </c>
      <c r="G170" s="106">
        <f>D170+D169+D168</f>
        <v>4.2500000000000003E-2</v>
      </c>
    </row>
    <row r="171" spans="1:7" x14ac:dyDescent="0.25">
      <c r="A171" s="13">
        <v>42005</v>
      </c>
      <c r="B171" s="15">
        <v>1175</v>
      </c>
      <c r="C171" s="33">
        <f t="shared" si="116"/>
        <v>1175</v>
      </c>
      <c r="D171" s="39">
        <f t="shared" si="117"/>
        <v>5.8749999999999997E-2</v>
      </c>
      <c r="E171" s="42">
        <f>E170+C171</f>
        <v>139200</v>
      </c>
      <c r="F171" s="25"/>
      <c r="G171" s="107" t="str">
        <f t="shared" ref="G171:G172" si="120">IF(F171="","",F171/25000)</f>
        <v/>
      </c>
    </row>
    <row r="172" spans="1:7" x14ac:dyDescent="0.25">
      <c r="A172" s="13">
        <v>42036</v>
      </c>
      <c r="B172" s="15">
        <v>1500</v>
      </c>
      <c r="C172" s="30">
        <f t="shared" si="116"/>
        <v>1500</v>
      </c>
      <c r="D172" s="31">
        <f t="shared" si="117"/>
        <v>7.4999999999999997E-2</v>
      </c>
      <c r="E172" s="45">
        <f t="shared" ref="E172:E173" si="121">E171+C172</f>
        <v>140700</v>
      </c>
      <c r="F172" s="23"/>
      <c r="G172" s="105" t="str">
        <f t="shared" si="120"/>
        <v/>
      </c>
    </row>
    <row r="173" spans="1:7" ht="15.75" thickBot="1" x14ac:dyDescent="0.3">
      <c r="A173" s="13">
        <v>42064</v>
      </c>
      <c r="B173" s="15">
        <v>-1700</v>
      </c>
      <c r="C173" s="36">
        <f t="shared" si="116"/>
        <v>-1700</v>
      </c>
      <c r="D173" s="41">
        <f t="shared" si="117"/>
        <v>-8.5000000000000006E-2</v>
      </c>
      <c r="E173" s="43">
        <f t="shared" si="121"/>
        <v>139000</v>
      </c>
      <c r="F173" s="26">
        <f>C173+C172+C171</f>
        <v>975</v>
      </c>
      <c r="G173" s="106">
        <f>D173+D172+D171</f>
        <v>4.8749999999999988E-2</v>
      </c>
    </row>
    <row r="174" spans="1:7" x14ac:dyDescent="0.25">
      <c r="A174" s="13">
        <v>42095</v>
      </c>
      <c r="B174" s="12">
        <v>1125</v>
      </c>
      <c r="C174" s="33">
        <f t="shared" si="116"/>
        <v>1125</v>
      </c>
      <c r="D174" s="39">
        <f t="shared" si="117"/>
        <v>5.6250000000000001E-2</v>
      </c>
      <c r="E174" s="42">
        <f>E173+C174</f>
        <v>140125</v>
      </c>
      <c r="F174" s="25"/>
      <c r="G174" s="107" t="str">
        <f t="shared" ref="G174:G175" si="122">IF(F174="","",F174/25000)</f>
        <v/>
      </c>
    </row>
    <row r="175" spans="1:7" x14ac:dyDescent="0.25">
      <c r="A175" s="13">
        <v>42125</v>
      </c>
      <c r="B175" s="15">
        <v>1500</v>
      </c>
      <c r="C175" s="30">
        <f t="shared" si="116"/>
        <v>1500</v>
      </c>
      <c r="D175" s="31">
        <f t="shared" si="117"/>
        <v>7.4999999999999997E-2</v>
      </c>
      <c r="E175" s="45">
        <f t="shared" ref="E175:E176" si="123">E174+C175</f>
        <v>141625</v>
      </c>
      <c r="F175" s="23"/>
      <c r="G175" s="105" t="str">
        <f t="shared" si="122"/>
        <v/>
      </c>
    </row>
    <row r="176" spans="1:7" ht="15.75" thickBot="1" x14ac:dyDescent="0.3">
      <c r="A176" s="13">
        <v>42156</v>
      </c>
      <c r="B176" s="14">
        <v>-75</v>
      </c>
      <c r="C176" s="36">
        <f t="shared" si="116"/>
        <v>-75</v>
      </c>
      <c r="D176" s="41">
        <f t="shared" si="117"/>
        <v>-3.7499999999999999E-3</v>
      </c>
      <c r="E176" s="43">
        <f t="shared" si="123"/>
        <v>141550</v>
      </c>
      <c r="F176" s="26">
        <f>C176+C175+C174</f>
        <v>2550</v>
      </c>
      <c r="G176" s="106">
        <f>D176+D175+D174</f>
        <v>0.1275</v>
      </c>
    </row>
    <row r="177" spans="1:10" x14ac:dyDescent="0.25">
      <c r="A177" s="13">
        <v>42186</v>
      </c>
      <c r="B177" s="15">
        <v>-1638</v>
      </c>
      <c r="C177" s="33">
        <f t="shared" si="116"/>
        <v>-1638</v>
      </c>
      <c r="D177" s="39">
        <f t="shared" si="117"/>
        <v>-8.1900000000000001E-2</v>
      </c>
      <c r="E177" s="42">
        <f>E176+C177</f>
        <v>139912</v>
      </c>
      <c r="F177" s="25"/>
      <c r="G177" s="107" t="str">
        <f t="shared" ref="G177:G178" si="124">IF(F177="","",F177/25000)</f>
        <v/>
      </c>
    </row>
    <row r="178" spans="1:10" x14ac:dyDescent="0.25">
      <c r="A178" s="13">
        <v>42217</v>
      </c>
      <c r="B178" s="15">
        <v>1100</v>
      </c>
      <c r="C178" s="30">
        <f t="shared" si="116"/>
        <v>1100</v>
      </c>
      <c r="D178" s="31">
        <f t="shared" si="117"/>
        <v>5.5E-2</v>
      </c>
      <c r="E178" s="45">
        <f t="shared" ref="E178:E179" si="125">E177+C178</f>
        <v>141012</v>
      </c>
      <c r="F178" s="23"/>
      <c r="G178" s="105" t="str">
        <f t="shared" si="124"/>
        <v/>
      </c>
    </row>
    <row r="179" spans="1:10" ht="15.75" thickBot="1" x14ac:dyDescent="0.3">
      <c r="A179" s="13">
        <v>42248</v>
      </c>
      <c r="B179" s="15">
        <v>1025</v>
      </c>
      <c r="C179" s="36">
        <f t="shared" si="116"/>
        <v>1025</v>
      </c>
      <c r="D179" s="41">
        <f t="shared" si="117"/>
        <v>5.1249999999999997E-2</v>
      </c>
      <c r="E179" s="43">
        <f t="shared" si="125"/>
        <v>142037</v>
      </c>
      <c r="F179" s="26">
        <f>C179+C178+C177</f>
        <v>487</v>
      </c>
      <c r="G179" s="106">
        <f>D179+D178+D177</f>
        <v>2.4349999999999997E-2</v>
      </c>
    </row>
    <row r="180" spans="1:10" x14ac:dyDescent="0.25">
      <c r="A180" s="13">
        <f>A179+30</f>
        <v>42278</v>
      </c>
      <c r="B180" s="12">
        <v>1550</v>
      </c>
      <c r="C180" s="33">
        <f t="shared" si="116"/>
        <v>1550</v>
      </c>
      <c r="D180" s="39">
        <f t="shared" si="117"/>
        <v>7.7499999999999999E-2</v>
      </c>
      <c r="E180" s="42">
        <f>E179+C180</f>
        <v>143587</v>
      </c>
      <c r="F180" s="25"/>
      <c r="G180" s="107" t="str">
        <f t="shared" ref="G180:G181" si="126">IF(F180="","",F180/25000)</f>
        <v/>
      </c>
    </row>
    <row r="181" spans="1:10" x14ac:dyDescent="0.25">
      <c r="A181" s="13">
        <v>42309</v>
      </c>
      <c r="B181" s="15">
        <v>-100</v>
      </c>
      <c r="C181" s="30">
        <f t="shared" si="116"/>
        <v>-100</v>
      </c>
      <c r="D181" s="31">
        <f t="shared" si="117"/>
        <v>-5.0000000000000001E-3</v>
      </c>
      <c r="E181" s="45">
        <f t="shared" ref="E181:E182" si="127">E180+C181</f>
        <v>143487</v>
      </c>
      <c r="F181" s="23"/>
      <c r="G181" s="105" t="str">
        <f t="shared" si="126"/>
        <v/>
      </c>
    </row>
    <row r="182" spans="1:10" ht="15.75" thickBot="1" x14ac:dyDescent="0.3">
      <c r="A182" s="13">
        <f>A181+30</f>
        <v>42339</v>
      </c>
      <c r="B182" s="14">
        <v>-788</v>
      </c>
      <c r="C182" s="36">
        <f t="shared" si="116"/>
        <v>-788</v>
      </c>
      <c r="D182" s="41">
        <f t="shared" si="117"/>
        <v>-3.9399999999999998E-2</v>
      </c>
      <c r="E182" s="43">
        <f t="shared" si="127"/>
        <v>142699</v>
      </c>
      <c r="F182" s="26">
        <f>C182+C181+C180</f>
        <v>662</v>
      </c>
      <c r="G182" s="106">
        <f>D182+D181+D180</f>
        <v>3.3100000000000004E-2</v>
      </c>
    </row>
    <row r="183" spans="1:10" ht="15.75" thickBot="1" x14ac:dyDescent="0.3">
      <c r="A183" s="16">
        <v>42370</v>
      </c>
      <c r="B183" s="19">
        <v>1050</v>
      </c>
      <c r="C183" s="36">
        <f t="shared" si="116"/>
        <v>1050</v>
      </c>
      <c r="D183" s="41">
        <f t="shared" si="117"/>
        <v>5.2499999999999998E-2</v>
      </c>
      <c r="E183" s="42">
        <f>E182+C183</f>
        <v>143749</v>
      </c>
      <c r="F183" s="53"/>
      <c r="G183" s="108" t="str">
        <f t="shared" ref="G183:G185" si="128">IF(F183="","",F183/25000)</f>
        <v/>
      </c>
      <c r="I183" s="62"/>
    </row>
    <row r="184" spans="1:10" ht="15.75" thickBot="1" x14ac:dyDescent="0.3">
      <c r="A184" s="220" t="s">
        <v>23</v>
      </c>
      <c r="B184" s="221"/>
      <c r="C184" s="221"/>
      <c r="D184" s="221"/>
      <c r="E184" s="221"/>
      <c r="F184" s="221"/>
      <c r="G184" s="222"/>
    </row>
    <row r="185" spans="1:10" x14ac:dyDescent="0.25">
      <c r="A185" s="13">
        <v>42401</v>
      </c>
      <c r="B185" s="100">
        <v>2533</v>
      </c>
      <c r="C185" s="33">
        <f>B185</f>
        <v>2533</v>
      </c>
      <c r="D185" s="39">
        <f>C185/20000</f>
        <v>0.12665000000000001</v>
      </c>
      <c r="E185" s="42">
        <f>E183+C185</f>
        <v>146282</v>
      </c>
      <c r="F185" s="44"/>
      <c r="G185" s="107" t="str">
        <f t="shared" si="128"/>
        <v/>
      </c>
      <c r="H185" s="64"/>
      <c r="I185" s="62"/>
      <c r="J185" s="65"/>
    </row>
    <row r="186" spans="1:10" ht="15.75" thickBot="1" x14ac:dyDescent="0.3">
      <c r="A186" s="16">
        <v>42430</v>
      </c>
      <c r="B186" s="101">
        <v>853</v>
      </c>
      <c r="C186" s="36">
        <f>B186</f>
        <v>853</v>
      </c>
      <c r="D186" s="41">
        <f>C186/20000</f>
        <v>4.265E-2</v>
      </c>
      <c r="E186" s="43">
        <f>E185+C186</f>
        <v>147135</v>
      </c>
      <c r="F186" s="26">
        <f>C186+C185+C183</f>
        <v>4436</v>
      </c>
      <c r="G186" s="106">
        <f>D186+D185+D183</f>
        <v>0.2218</v>
      </c>
      <c r="H186" s="64"/>
      <c r="I186" s="64"/>
      <c r="J186" s="64"/>
    </row>
    <row r="187" spans="1:10" x14ac:dyDescent="0.25">
      <c r="A187" s="13">
        <v>42461</v>
      </c>
      <c r="B187" s="102">
        <v>298</v>
      </c>
      <c r="C187" s="33">
        <f>B187</f>
        <v>298</v>
      </c>
      <c r="D187" s="39">
        <f>C187/20000</f>
        <v>1.49E-2</v>
      </c>
      <c r="E187" s="42">
        <f>E186+C187</f>
        <v>147433</v>
      </c>
      <c r="F187" s="25"/>
      <c r="G187" s="107" t="str">
        <f t="shared" ref="G187:G188" si="129">IF(F187="","",F187/25000)</f>
        <v/>
      </c>
      <c r="H187" s="64"/>
      <c r="I187" s="64"/>
      <c r="J187" s="64"/>
    </row>
    <row r="188" spans="1:10" x14ac:dyDescent="0.25">
      <c r="A188" s="13">
        <v>42491</v>
      </c>
      <c r="B188" s="100">
        <v>455</v>
      </c>
      <c r="C188" s="30">
        <v>-175</v>
      </c>
      <c r="D188" s="31">
        <f t="shared" ref="D188" si="130">C188/20000</f>
        <v>-8.7500000000000008E-3</v>
      </c>
      <c r="E188" s="45">
        <f t="shared" ref="E188:E189" si="131">E187+C188</f>
        <v>147258</v>
      </c>
      <c r="F188" s="23"/>
      <c r="G188" s="105" t="str">
        <f t="shared" si="129"/>
        <v/>
      </c>
      <c r="H188" s="64"/>
      <c r="I188" s="64"/>
      <c r="J188" s="64"/>
    </row>
    <row r="189" spans="1:10" ht="15.75" thickBot="1" x14ac:dyDescent="0.3">
      <c r="A189" s="13">
        <v>42522</v>
      </c>
      <c r="B189" s="101">
        <v>-3490</v>
      </c>
      <c r="C189" s="36">
        <v>-2744</v>
      </c>
      <c r="D189" s="41">
        <f>C189/20000</f>
        <v>-0.13719999999999999</v>
      </c>
      <c r="E189" s="43">
        <f t="shared" si="131"/>
        <v>144514</v>
      </c>
      <c r="F189" s="26">
        <f>C189+C188+C187</f>
        <v>-2621</v>
      </c>
      <c r="G189" s="106">
        <f>D189+D188+D187</f>
        <v>-0.13105</v>
      </c>
      <c r="H189" s="64"/>
      <c r="I189" s="64"/>
      <c r="J189" s="64"/>
    </row>
    <row r="190" spans="1:10" x14ac:dyDescent="0.25">
      <c r="A190" s="13">
        <v>42552</v>
      </c>
      <c r="B190" s="103">
        <v>1095</v>
      </c>
      <c r="C190" s="33">
        <f>B190</f>
        <v>1095</v>
      </c>
      <c r="D190" s="39">
        <f>C190/20000</f>
        <v>5.475E-2</v>
      </c>
      <c r="E190" s="42">
        <f>E189+C190</f>
        <v>145609</v>
      </c>
      <c r="F190" s="25"/>
      <c r="G190" s="107" t="str">
        <f t="shared" ref="G190:G191" si="132">IF(F190="","",F190/25000)</f>
        <v/>
      </c>
      <c r="H190" s="64"/>
      <c r="I190" s="64"/>
      <c r="J190" s="64"/>
    </row>
    <row r="191" spans="1:10" x14ac:dyDescent="0.25">
      <c r="A191" s="13">
        <v>42583</v>
      </c>
      <c r="B191" s="103">
        <v>715</v>
      </c>
      <c r="C191" s="30">
        <f>B191</f>
        <v>715</v>
      </c>
      <c r="D191" s="31">
        <f>C191/20000</f>
        <v>3.5749999999999997E-2</v>
      </c>
      <c r="E191" s="45">
        <f>E190+C191</f>
        <v>146324</v>
      </c>
      <c r="F191" s="23"/>
      <c r="G191" s="105" t="str">
        <f t="shared" si="132"/>
        <v/>
      </c>
      <c r="H191" s="63"/>
      <c r="I191" s="64"/>
      <c r="J191" s="64"/>
    </row>
    <row r="192" spans="1:10" ht="15.75" thickBot="1" x14ac:dyDescent="0.3">
      <c r="A192" s="16">
        <v>42614</v>
      </c>
      <c r="B192" s="103">
        <v>-2073</v>
      </c>
      <c r="C192" s="30">
        <f>B192</f>
        <v>-2073</v>
      </c>
      <c r="D192" s="31">
        <f>C192/20000</f>
        <v>-0.10365000000000001</v>
      </c>
      <c r="E192" s="45">
        <f>E191+C192</f>
        <v>144251</v>
      </c>
      <c r="F192" s="26">
        <f>C192+C191+C190</f>
        <v>-263</v>
      </c>
      <c r="G192" s="106">
        <f>D192+D191+D190</f>
        <v>-1.3150000000000016E-2</v>
      </c>
      <c r="H192" s="64"/>
      <c r="I192" s="64"/>
      <c r="J192" s="64"/>
    </row>
    <row r="193" spans="1:11" s="62" customFormat="1" x14ac:dyDescent="0.25">
      <c r="A193" s="13">
        <v>42644</v>
      </c>
      <c r="B193" s="104">
        <v>300</v>
      </c>
      <c r="C193" s="33">
        <f>B193</f>
        <v>300</v>
      </c>
      <c r="D193" s="39">
        <f>C193/20000</f>
        <v>1.4999999999999999E-2</v>
      </c>
      <c r="E193" s="42">
        <f>E192+C193</f>
        <v>144551</v>
      </c>
      <c r="F193" s="25"/>
      <c r="G193" s="107" t="str">
        <f t="shared" ref="G193:G195" si="133">IF(F193="","",F193/25000)</f>
        <v/>
      </c>
      <c r="H193" s="64"/>
      <c r="I193" s="64"/>
      <c r="J193" s="64"/>
    </row>
    <row r="194" spans="1:11" s="62" customFormat="1" x14ac:dyDescent="0.25">
      <c r="A194" s="220" t="s">
        <v>49</v>
      </c>
      <c r="B194" s="221"/>
      <c r="C194" s="221"/>
      <c r="D194" s="221"/>
      <c r="E194" s="221"/>
      <c r="F194" s="221"/>
      <c r="G194" s="222"/>
    </row>
    <row r="195" spans="1:11" s="62" customFormat="1" x14ac:dyDescent="0.25">
      <c r="A195" s="13">
        <v>42675</v>
      </c>
      <c r="B195" s="109">
        <v>0</v>
      </c>
      <c r="C195" s="30"/>
      <c r="D195" s="31"/>
      <c r="E195" s="45">
        <f>E193+C195</f>
        <v>144551</v>
      </c>
      <c r="F195" s="23"/>
      <c r="G195" s="105" t="str">
        <f t="shared" si="133"/>
        <v/>
      </c>
      <c r="H195" s="63"/>
      <c r="I195" s="64"/>
      <c r="J195" s="64"/>
    </row>
    <row r="196" spans="1:11" s="62" customFormat="1" ht="15.75" thickBot="1" x14ac:dyDescent="0.3">
      <c r="A196" s="16">
        <v>42705</v>
      </c>
      <c r="B196" s="110"/>
      <c r="C196" s="125"/>
      <c r="D196" s="31"/>
      <c r="E196" s="45">
        <f>E195+C196</f>
        <v>144551</v>
      </c>
      <c r="F196" s="26">
        <f>C196+C195+C193</f>
        <v>300</v>
      </c>
      <c r="G196" s="106">
        <f>D196+D195+D193</f>
        <v>1.4999999999999999E-2</v>
      </c>
      <c r="H196" s="64"/>
      <c r="I196" s="64"/>
      <c r="J196" s="64"/>
    </row>
    <row r="197" spans="1:11" x14ac:dyDescent="0.25">
      <c r="A197" s="224" t="s">
        <v>22</v>
      </c>
      <c r="B197" s="224"/>
      <c r="C197" s="224"/>
      <c r="D197" s="224"/>
      <c r="E197" s="224"/>
      <c r="F197" s="224"/>
      <c r="G197" s="224"/>
      <c r="H197" s="61"/>
      <c r="I197" s="61"/>
      <c r="J197" s="58"/>
      <c r="K197" s="70"/>
    </row>
    <row r="198" spans="1:11" s="29" customFormat="1" ht="81" customHeight="1" x14ac:dyDescent="0.25">
      <c r="A198" s="186" t="s">
        <v>46</v>
      </c>
      <c r="B198" s="186"/>
      <c r="C198" s="186"/>
      <c r="D198" s="186"/>
      <c r="E198" s="186"/>
      <c r="F198" s="186"/>
    </row>
    <row r="199" spans="1:11" s="29" customFormat="1" ht="76.5" customHeight="1" x14ac:dyDescent="0.25">
      <c r="A199" s="186"/>
      <c r="B199" s="186"/>
      <c r="C199" s="186"/>
      <c r="D199" s="186"/>
      <c r="E199" s="186"/>
      <c r="F199" s="186"/>
    </row>
    <row r="200" spans="1:11" s="29" customFormat="1" ht="16.5" hidden="1" customHeight="1" x14ac:dyDescent="0.25">
      <c r="A200" s="186"/>
      <c r="B200" s="186"/>
      <c r="C200" s="186"/>
      <c r="D200" s="186"/>
      <c r="E200" s="186"/>
      <c r="F200" s="186"/>
    </row>
    <row r="201" spans="1:11" s="29" customFormat="1" ht="15" customHeight="1" x14ac:dyDescent="0.25">
      <c r="A201" s="187" t="s">
        <v>45</v>
      </c>
      <c r="B201" s="187"/>
      <c r="C201" s="187"/>
      <c r="D201" s="187"/>
      <c r="E201" s="187"/>
      <c r="F201" s="187"/>
    </row>
    <row r="202" spans="1:11" s="29" customFormat="1" ht="18.75" customHeight="1" x14ac:dyDescent="0.25">
      <c r="A202" s="187"/>
      <c r="B202" s="187"/>
      <c r="C202" s="187"/>
      <c r="D202" s="187"/>
      <c r="E202" s="187"/>
      <c r="F202" s="187"/>
    </row>
    <row r="203" spans="1:11" s="29" customFormat="1" ht="19.5" hidden="1" customHeight="1" x14ac:dyDescent="0.25">
      <c r="A203" s="187"/>
      <c r="B203" s="187"/>
      <c r="C203" s="187"/>
      <c r="D203" s="187"/>
      <c r="E203" s="187"/>
      <c r="F203" s="187"/>
    </row>
    <row r="204" spans="1:11" s="29" customFormat="1" ht="48.75" customHeight="1" x14ac:dyDescent="0.25">
      <c r="A204" s="187"/>
      <c r="B204" s="187"/>
      <c r="C204" s="187"/>
      <c r="D204" s="187"/>
      <c r="E204" s="187"/>
      <c r="F204" s="187"/>
    </row>
    <row r="205" spans="1:11" s="29" customFormat="1" ht="114" customHeight="1" x14ac:dyDescent="0.25">
      <c r="A205" s="187"/>
      <c r="B205" s="187"/>
      <c r="C205" s="187"/>
      <c r="D205" s="187"/>
      <c r="E205" s="187"/>
      <c r="F205" s="187"/>
    </row>
    <row r="206" spans="1:11" s="29" customFormat="1" ht="114" customHeight="1" x14ac:dyDescent="0.25">
      <c r="A206" s="187"/>
      <c r="B206" s="187"/>
      <c r="C206" s="187"/>
      <c r="D206" s="187"/>
      <c r="E206" s="187"/>
      <c r="F206" s="187"/>
    </row>
  </sheetData>
  <mergeCells count="6">
    <mergeCell ref="A198:F200"/>
    <mergeCell ref="A201:F206"/>
    <mergeCell ref="A6:G6"/>
    <mergeCell ref="A184:G184"/>
    <mergeCell ref="A197:G197"/>
    <mergeCell ref="A194:G19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206"/>
  <sheetViews>
    <sheetView workbookViewId="0">
      <pane ySplit="5" topLeftCell="A185" activePane="bottomLeft" state="frozen"/>
      <selection pane="bottomLeft" activeCell="A194" sqref="A194:J194"/>
    </sheetView>
  </sheetViews>
  <sheetFormatPr defaultColWidth="8.85546875" defaultRowHeight="15" x14ac:dyDescent="0.25"/>
  <cols>
    <col min="1" max="1" width="11.28515625" customWidth="1"/>
    <col min="2" max="6" width="12" customWidth="1"/>
    <col min="7" max="7" width="14.42578125" customWidth="1"/>
    <col min="8" max="8" width="15.7109375" customWidth="1"/>
    <col min="9" max="9" width="15.28515625" customWidth="1"/>
    <col min="10" max="11" width="10.7109375" customWidth="1"/>
    <col min="12" max="12" width="11.85546875" bestFit="1" customWidth="1"/>
  </cols>
  <sheetData>
    <row r="1" spans="1:12" s="1" customFormat="1" x14ac:dyDescent="0.25"/>
    <row r="2" spans="1:12" s="1" customFormat="1" ht="26.25" x14ac:dyDescent="0.4">
      <c r="A2" s="2" t="s">
        <v>11</v>
      </c>
      <c r="B2" s="3"/>
      <c r="C2" s="3"/>
      <c r="D2" s="3"/>
      <c r="E2" s="3"/>
      <c r="F2" s="3"/>
      <c r="G2" s="3"/>
      <c r="H2" s="3"/>
      <c r="I2" s="3"/>
      <c r="J2" s="3"/>
      <c r="K2" s="3"/>
    </row>
    <row r="3" spans="1:12" s="1" customFormat="1" ht="21" x14ac:dyDescent="0.35">
      <c r="A3" s="4" t="s">
        <v>17</v>
      </c>
      <c r="B3" s="3"/>
      <c r="C3" s="3"/>
      <c r="D3" s="3"/>
      <c r="E3" s="3"/>
      <c r="F3" s="3"/>
      <c r="G3" s="3"/>
      <c r="H3" s="3"/>
      <c r="I3" s="3"/>
      <c r="J3" s="3"/>
      <c r="K3" s="3"/>
    </row>
    <row r="4" spans="1:12" s="1" customFormat="1" ht="21.75" thickBot="1" x14ac:dyDescent="0.4">
      <c r="A4" s="4" t="s">
        <v>12</v>
      </c>
      <c r="B4" s="3"/>
      <c r="C4" s="3"/>
      <c r="D4" s="3"/>
      <c r="E4" s="3"/>
      <c r="F4" s="3"/>
      <c r="G4" s="3"/>
      <c r="H4" s="3"/>
      <c r="I4" s="3"/>
      <c r="J4" s="3"/>
      <c r="K4" s="3"/>
    </row>
    <row r="5" spans="1:12" s="22" customFormat="1" ht="60" x14ac:dyDescent="0.25">
      <c r="A5" s="5"/>
      <c r="B5" s="8" t="s">
        <v>4</v>
      </c>
      <c r="C5" s="8" t="s">
        <v>10</v>
      </c>
      <c r="D5" s="7" t="s">
        <v>8</v>
      </c>
      <c r="E5" s="7" t="s">
        <v>20</v>
      </c>
      <c r="F5" s="7" t="s">
        <v>9</v>
      </c>
      <c r="G5" s="7" t="s">
        <v>0</v>
      </c>
      <c r="H5" s="7" t="s">
        <v>6</v>
      </c>
      <c r="I5" s="9" t="s">
        <v>1</v>
      </c>
      <c r="J5" s="10" t="s">
        <v>2</v>
      </c>
      <c r="K5" s="10" t="s">
        <v>5</v>
      </c>
    </row>
    <row r="6" spans="1:12" ht="15.75" thickBot="1" x14ac:dyDescent="0.3">
      <c r="A6" s="220" t="s">
        <v>7</v>
      </c>
      <c r="B6" s="221"/>
      <c r="C6" s="221"/>
      <c r="D6" s="221"/>
      <c r="E6" s="221"/>
      <c r="F6" s="221"/>
      <c r="G6" s="221"/>
      <c r="H6" s="221"/>
      <c r="I6" s="221"/>
      <c r="J6" s="221"/>
      <c r="K6" s="221"/>
    </row>
    <row r="7" spans="1:12" x14ac:dyDescent="0.25">
      <c r="A7" s="66">
        <v>37012</v>
      </c>
      <c r="B7" s="49">
        <v>0</v>
      </c>
      <c r="C7" s="12">
        <v>375</v>
      </c>
      <c r="D7" s="12">
        <v>0</v>
      </c>
      <c r="E7" s="12">
        <v>-531</v>
      </c>
      <c r="F7" s="12">
        <v>-369</v>
      </c>
      <c r="G7" s="33">
        <f>B7+C7+D7+E7+F7</f>
        <v>-525</v>
      </c>
      <c r="H7" s="39">
        <f>G7/30000</f>
        <v>-1.7500000000000002E-2</v>
      </c>
      <c r="I7" s="42">
        <f>30000+G7</f>
        <v>29475</v>
      </c>
      <c r="J7" s="25"/>
      <c r="K7" s="34" t="str">
        <f>IF(J7="","",J7/40000)</f>
        <v/>
      </c>
    </row>
    <row r="8" spans="1:12" ht="15.75" thickBot="1" x14ac:dyDescent="0.3">
      <c r="A8" s="67">
        <v>37043</v>
      </c>
      <c r="B8" s="50">
        <v>-1514.5</v>
      </c>
      <c r="C8" s="15">
        <v>425</v>
      </c>
      <c r="D8" s="15">
        <v>0</v>
      </c>
      <c r="E8" s="15">
        <v>0</v>
      </c>
      <c r="F8" s="15">
        <v>-369</v>
      </c>
      <c r="G8" s="30">
        <f t="shared" ref="G8:G10" si="0">B8+C8+D8+E8+F8</f>
        <v>-1458.5</v>
      </c>
      <c r="H8" s="31">
        <f t="shared" ref="H8:H71" si="1">G8/30000</f>
        <v>-4.8616666666666669E-2</v>
      </c>
      <c r="I8" s="45">
        <f>I7+G8</f>
        <v>28016.5</v>
      </c>
      <c r="J8" s="24">
        <f>G8+G7+G6</f>
        <v>-1983.5</v>
      </c>
      <c r="K8" s="35">
        <f>H8+H7+H6</f>
        <v>-6.6116666666666671E-2</v>
      </c>
      <c r="L8" s="21"/>
    </row>
    <row r="9" spans="1:12" x14ac:dyDescent="0.25">
      <c r="A9" s="67">
        <v>37073</v>
      </c>
      <c r="B9" s="49">
        <v>2612.75</v>
      </c>
      <c r="C9" s="12">
        <v>750</v>
      </c>
      <c r="D9" s="12">
        <v>0</v>
      </c>
      <c r="E9" s="12">
        <v>-131</v>
      </c>
      <c r="F9" s="12">
        <v>474</v>
      </c>
      <c r="G9" s="33">
        <f t="shared" si="0"/>
        <v>3705.75</v>
      </c>
      <c r="H9" s="39">
        <f t="shared" si="1"/>
        <v>0.123525</v>
      </c>
      <c r="I9" s="42">
        <f t="shared" ref="I9:I10" si="2">I8+G9</f>
        <v>31722.25</v>
      </c>
      <c r="J9" s="25"/>
      <c r="K9" s="34" t="str">
        <f t="shared" ref="K9:K70" si="3">IF(J9="","",J9/25000)</f>
        <v/>
      </c>
    </row>
    <row r="10" spans="1:12" x14ac:dyDescent="0.25">
      <c r="A10" s="67">
        <v>37104</v>
      </c>
      <c r="B10" s="50">
        <v>1941.63</v>
      </c>
      <c r="C10" s="15">
        <v>800</v>
      </c>
      <c r="D10" s="15">
        <v>668</v>
      </c>
      <c r="E10" s="15">
        <v>768</v>
      </c>
      <c r="F10" s="15">
        <v>0</v>
      </c>
      <c r="G10" s="30">
        <f t="shared" si="0"/>
        <v>4177.63</v>
      </c>
      <c r="H10" s="31">
        <f t="shared" si="1"/>
        <v>0.13925433333333334</v>
      </c>
      <c r="I10" s="45">
        <f t="shared" si="2"/>
        <v>35899.879999999997</v>
      </c>
      <c r="J10" s="23"/>
      <c r="K10" s="35" t="str">
        <f t="shared" si="3"/>
        <v/>
      </c>
    </row>
    <row r="11" spans="1:12" ht="15.75" thickBot="1" x14ac:dyDescent="0.3">
      <c r="A11" s="67">
        <v>37135</v>
      </c>
      <c r="B11" s="51">
        <v>1487.75</v>
      </c>
      <c r="C11" s="14">
        <v>775</v>
      </c>
      <c r="D11" s="14">
        <v>0</v>
      </c>
      <c r="E11" s="14">
        <v>-531</v>
      </c>
      <c r="F11" s="14">
        <v>418</v>
      </c>
      <c r="G11" s="36">
        <f t="shared" ref="G11:G17" si="4">B11+C11+D11+E11+F11</f>
        <v>2149.75</v>
      </c>
      <c r="H11" s="41">
        <f>G11/30000</f>
        <v>7.1658333333333338E-2</v>
      </c>
      <c r="I11" s="43">
        <f t="shared" ref="I11:I17" si="5">I10+G11</f>
        <v>38049.629999999997</v>
      </c>
      <c r="J11" s="26">
        <f>G11+G10+G9</f>
        <v>10033.130000000001</v>
      </c>
      <c r="K11" s="37">
        <f>H11+H10+H9</f>
        <v>0.33443766666666669</v>
      </c>
      <c r="L11" s="21"/>
    </row>
    <row r="12" spans="1:12" x14ac:dyDescent="0.25">
      <c r="A12" s="67">
        <v>37165</v>
      </c>
      <c r="B12" s="50">
        <v>1533.5</v>
      </c>
      <c r="C12" s="15">
        <v>1213</v>
      </c>
      <c r="D12" s="15">
        <v>-3105</v>
      </c>
      <c r="E12" s="15">
        <v>0</v>
      </c>
      <c r="F12" s="15">
        <v>81</v>
      </c>
      <c r="G12" s="30">
        <f t="shared" si="4"/>
        <v>-277.5</v>
      </c>
      <c r="H12" s="31">
        <f t="shared" si="1"/>
        <v>-9.2499999999999995E-3</v>
      </c>
      <c r="I12" s="45">
        <f t="shared" si="5"/>
        <v>37772.129999999997</v>
      </c>
      <c r="J12" s="23"/>
      <c r="K12" s="35" t="str">
        <f t="shared" si="3"/>
        <v/>
      </c>
    </row>
    <row r="13" spans="1:12" x14ac:dyDescent="0.25">
      <c r="A13" s="67">
        <v>37196</v>
      </c>
      <c r="B13" s="50">
        <v>-2217.25</v>
      </c>
      <c r="C13" s="15">
        <v>1038</v>
      </c>
      <c r="D13" s="15">
        <v>4653</v>
      </c>
      <c r="E13" s="15">
        <v>0</v>
      </c>
      <c r="F13" s="15">
        <v>524</v>
      </c>
      <c r="G13" s="30">
        <f t="shared" si="4"/>
        <v>3997.75</v>
      </c>
      <c r="H13" s="31">
        <f t="shared" si="1"/>
        <v>0.13325833333333334</v>
      </c>
      <c r="I13" s="45">
        <f t="shared" si="5"/>
        <v>41769.879999999997</v>
      </c>
      <c r="J13" s="23"/>
      <c r="K13" s="35" t="str">
        <f t="shared" si="3"/>
        <v/>
      </c>
    </row>
    <row r="14" spans="1:12" ht="15.75" thickBot="1" x14ac:dyDescent="0.3">
      <c r="A14" s="67">
        <v>37226</v>
      </c>
      <c r="B14" s="50">
        <v>0</v>
      </c>
      <c r="C14" s="15">
        <v>2075</v>
      </c>
      <c r="D14" s="15">
        <v>-2811</v>
      </c>
      <c r="E14" s="15">
        <v>0</v>
      </c>
      <c r="F14" s="15">
        <v>-132</v>
      </c>
      <c r="G14" s="30">
        <f t="shared" si="4"/>
        <v>-868</v>
      </c>
      <c r="H14" s="31">
        <f t="shared" si="1"/>
        <v>-2.8933333333333332E-2</v>
      </c>
      <c r="I14" s="45">
        <f t="shared" si="5"/>
        <v>40901.879999999997</v>
      </c>
      <c r="J14" s="24">
        <f>G14+G13+G12</f>
        <v>2852.25</v>
      </c>
      <c r="K14" s="35">
        <f>H14+H13+H12</f>
        <v>9.5075000000000007E-2</v>
      </c>
      <c r="L14" s="21"/>
    </row>
    <row r="15" spans="1:12" x14ac:dyDescent="0.25">
      <c r="A15" s="67">
        <v>37257</v>
      </c>
      <c r="B15" s="49">
        <v>300.25</v>
      </c>
      <c r="C15" s="12">
        <v>725</v>
      </c>
      <c r="D15" s="12">
        <v>-688</v>
      </c>
      <c r="E15" s="12">
        <v>-44</v>
      </c>
      <c r="F15" s="12">
        <v>-738</v>
      </c>
      <c r="G15" s="33">
        <f t="shared" si="4"/>
        <v>-444.75</v>
      </c>
      <c r="H15" s="39">
        <f t="shared" si="1"/>
        <v>-1.4825E-2</v>
      </c>
      <c r="I15" s="42">
        <f t="shared" si="5"/>
        <v>40457.129999999997</v>
      </c>
      <c r="J15" s="25"/>
      <c r="K15" s="34" t="str">
        <f t="shared" si="3"/>
        <v/>
      </c>
    </row>
    <row r="16" spans="1:12" x14ac:dyDescent="0.25">
      <c r="A16" s="67">
        <v>37288</v>
      </c>
      <c r="B16" s="50">
        <v>1611.25</v>
      </c>
      <c r="C16" s="15">
        <v>1350</v>
      </c>
      <c r="D16" s="15">
        <v>0</v>
      </c>
      <c r="E16" s="15">
        <v>1524</v>
      </c>
      <c r="F16" s="15">
        <v>0</v>
      </c>
      <c r="G16" s="30">
        <f t="shared" si="4"/>
        <v>4485.25</v>
      </c>
      <c r="H16" s="31">
        <f t="shared" si="1"/>
        <v>0.14950833333333333</v>
      </c>
      <c r="I16" s="45">
        <f t="shared" si="5"/>
        <v>44942.38</v>
      </c>
      <c r="J16" s="23"/>
      <c r="K16" s="35" t="str">
        <f t="shared" si="3"/>
        <v/>
      </c>
    </row>
    <row r="17" spans="1:12" ht="15.75" thickBot="1" x14ac:dyDescent="0.3">
      <c r="A17" s="67">
        <v>37316</v>
      </c>
      <c r="B17" s="51">
        <v>-2374.25</v>
      </c>
      <c r="C17" s="14">
        <v>1363</v>
      </c>
      <c r="D17" s="14">
        <v>-525</v>
      </c>
      <c r="E17" s="14">
        <v>0</v>
      </c>
      <c r="F17" s="14">
        <v>-738</v>
      </c>
      <c r="G17" s="36">
        <f t="shared" si="4"/>
        <v>-2274.25</v>
      </c>
      <c r="H17" s="41">
        <f t="shared" si="1"/>
        <v>-7.5808333333333339E-2</v>
      </c>
      <c r="I17" s="43">
        <f t="shared" si="5"/>
        <v>42668.13</v>
      </c>
      <c r="J17" s="26">
        <f>G17+G16+G15</f>
        <v>1766.25</v>
      </c>
      <c r="K17" s="37">
        <f>H17+H16+H15</f>
        <v>5.887499999999999E-2</v>
      </c>
      <c r="L17" s="21"/>
    </row>
    <row r="18" spans="1:12" x14ac:dyDescent="0.25">
      <c r="A18" s="67">
        <v>37347</v>
      </c>
      <c r="B18" s="50">
        <v>1550.25</v>
      </c>
      <c r="C18" s="15">
        <v>950</v>
      </c>
      <c r="D18" s="15">
        <v>-597</v>
      </c>
      <c r="E18" s="15">
        <v>0</v>
      </c>
      <c r="F18" s="15">
        <v>87</v>
      </c>
      <c r="G18" s="30">
        <f t="shared" ref="G18:G81" si="6">B18+C18+D18+E18+F18</f>
        <v>1990.25</v>
      </c>
      <c r="H18" s="31">
        <f t="shared" si="1"/>
        <v>6.634166666666666E-2</v>
      </c>
      <c r="I18" s="45">
        <f t="shared" ref="I18:I81" si="7">I17+G18</f>
        <v>44658.38</v>
      </c>
      <c r="J18" s="23"/>
      <c r="K18" s="35" t="str">
        <f t="shared" ref="K18:K19" si="8">IF(J18="","",J18/25000)</f>
        <v/>
      </c>
    </row>
    <row r="19" spans="1:12" x14ac:dyDescent="0.25">
      <c r="A19" s="67">
        <v>37377</v>
      </c>
      <c r="B19" s="50">
        <v>1283.8800000000001</v>
      </c>
      <c r="C19" s="15">
        <v>288</v>
      </c>
      <c r="D19" s="15">
        <v>-1392</v>
      </c>
      <c r="E19" s="15">
        <v>0</v>
      </c>
      <c r="F19" s="15">
        <v>1262</v>
      </c>
      <c r="G19" s="30">
        <f t="shared" si="6"/>
        <v>1441.88</v>
      </c>
      <c r="H19" s="31">
        <f t="shared" si="1"/>
        <v>4.806266666666667E-2</v>
      </c>
      <c r="I19" s="45">
        <f t="shared" si="7"/>
        <v>46100.259999999995</v>
      </c>
      <c r="J19" s="23"/>
      <c r="K19" s="35" t="str">
        <f t="shared" si="8"/>
        <v/>
      </c>
    </row>
    <row r="20" spans="1:12" ht="15.75" thickBot="1" x14ac:dyDescent="0.3">
      <c r="A20" s="67">
        <v>37408</v>
      </c>
      <c r="B20" s="50">
        <v>2365.75</v>
      </c>
      <c r="C20" s="15">
        <v>-488</v>
      </c>
      <c r="D20" s="15">
        <v>-141</v>
      </c>
      <c r="E20" s="15">
        <v>506</v>
      </c>
      <c r="F20" s="15">
        <v>893</v>
      </c>
      <c r="G20" s="30">
        <f t="shared" si="6"/>
        <v>3135.75</v>
      </c>
      <c r="H20" s="31">
        <f t="shared" si="1"/>
        <v>0.10452500000000001</v>
      </c>
      <c r="I20" s="45">
        <f t="shared" si="7"/>
        <v>49236.009999999995</v>
      </c>
      <c r="J20" s="24">
        <f>G20+G19+G18</f>
        <v>6567.88</v>
      </c>
      <c r="K20" s="35">
        <f>H20+H19+H18</f>
        <v>0.21892933333333334</v>
      </c>
      <c r="L20" s="21"/>
    </row>
    <row r="21" spans="1:12" x14ac:dyDescent="0.25">
      <c r="A21" s="67">
        <v>37438</v>
      </c>
      <c r="B21" s="49">
        <v>2333.38</v>
      </c>
      <c r="C21" s="12">
        <v>0</v>
      </c>
      <c r="D21" s="12">
        <v>0</v>
      </c>
      <c r="E21" s="12">
        <v>0</v>
      </c>
      <c r="F21" s="12">
        <v>2274</v>
      </c>
      <c r="G21" s="33">
        <f t="shared" si="6"/>
        <v>4607.38</v>
      </c>
      <c r="H21" s="39">
        <f t="shared" si="1"/>
        <v>0.15357933333333335</v>
      </c>
      <c r="I21" s="42">
        <f t="shared" si="7"/>
        <v>53843.389999999992</v>
      </c>
      <c r="J21" s="25"/>
      <c r="K21" s="34" t="str">
        <f t="shared" si="3"/>
        <v/>
      </c>
    </row>
    <row r="22" spans="1:12" x14ac:dyDescent="0.25">
      <c r="A22" s="67">
        <v>37469</v>
      </c>
      <c r="B22" s="50">
        <v>2911.5</v>
      </c>
      <c r="C22" s="15">
        <v>538</v>
      </c>
      <c r="D22" s="15">
        <v>-774</v>
      </c>
      <c r="E22" s="15">
        <v>-531</v>
      </c>
      <c r="F22" s="15">
        <v>0</v>
      </c>
      <c r="G22" s="30">
        <f t="shared" si="6"/>
        <v>2144.5</v>
      </c>
      <c r="H22" s="31">
        <f t="shared" si="1"/>
        <v>7.1483333333333329E-2</v>
      </c>
      <c r="I22" s="45">
        <f t="shared" si="7"/>
        <v>55987.889999999992</v>
      </c>
      <c r="J22" s="23"/>
      <c r="K22" s="35" t="str">
        <f t="shared" si="3"/>
        <v/>
      </c>
    </row>
    <row r="23" spans="1:12" ht="15.75" thickBot="1" x14ac:dyDescent="0.3">
      <c r="A23" s="67">
        <v>37500</v>
      </c>
      <c r="B23" s="51">
        <v>1817.75</v>
      </c>
      <c r="C23" s="14">
        <v>1375</v>
      </c>
      <c r="D23" s="14">
        <v>-491</v>
      </c>
      <c r="E23" s="14">
        <v>0</v>
      </c>
      <c r="F23" s="14">
        <v>-369</v>
      </c>
      <c r="G23" s="36">
        <f t="shared" si="6"/>
        <v>2332.75</v>
      </c>
      <c r="H23" s="41">
        <f t="shared" si="1"/>
        <v>7.7758333333333332E-2</v>
      </c>
      <c r="I23" s="43">
        <f t="shared" si="7"/>
        <v>58320.639999999992</v>
      </c>
      <c r="J23" s="26">
        <f>G23+G22+G21</f>
        <v>9084.630000000001</v>
      </c>
      <c r="K23" s="37">
        <f>H23+H22+H21</f>
        <v>0.30282100000000001</v>
      </c>
      <c r="L23" s="21"/>
    </row>
    <row r="24" spans="1:12" x14ac:dyDescent="0.25">
      <c r="A24" s="67">
        <v>37530</v>
      </c>
      <c r="B24" s="50">
        <v>-2076.25</v>
      </c>
      <c r="C24" s="15">
        <v>1725</v>
      </c>
      <c r="D24" s="15">
        <v>2494</v>
      </c>
      <c r="E24" s="15">
        <v>-531</v>
      </c>
      <c r="F24" s="15">
        <v>287</v>
      </c>
      <c r="G24" s="30">
        <f t="shared" si="6"/>
        <v>1898.75</v>
      </c>
      <c r="H24" s="31">
        <f t="shared" si="1"/>
        <v>6.3291666666666663E-2</v>
      </c>
      <c r="I24" s="45">
        <f t="shared" si="7"/>
        <v>60219.389999999992</v>
      </c>
      <c r="J24" s="23"/>
      <c r="K24" s="35" t="str">
        <f t="shared" ref="K24:K25" si="9">IF(J24="","",J24/25000)</f>
        <v/>
      </c>
    </row>
    <row r="25" spans="1:12" x14ac:dyDescent="0.25">
      <c r="A25" s="67">
        <v>37561</v>
      </c>
      <c r="B25" s="50">
        <v>-2358.63</v>
      </c>
      <c r="C25" s="15">
        <v>2063</v>
      </c>
      <c r="D25" s="15">
        <v>4033.5</v>
      </c>
      <c r="E25" s="15">
        <v>0</v>
      </c>
      <c r="F25" s="15">
        <v>312</v>
      </c>
      <c r="G25" s="30">
        <f t="shared" si="6"/>
        <v>4049.87</v>
      </c>
      <c r="H25" s="31">
        <f t="shared" si="1"/>
        <v>0.13499566666666665</v>
      </c>
      <c r="I25" s="45">
        <f t="shared" si="7"/>
        <v>64269.259999999995</v>
      </c>
      <c r="J25" s="23"/>
      <c r="K25" s="35" t="str">
        <f t="shared" si="9"/>
        <v/>
      </c>
    </row>
    <row r="26" spans="1:12" ht="15.75" thickBot="1" x14ac:dyDescent="0.3">
      <c r="A26" s="67">
        <v>37591</v>
      </c>
      <c r="B26" s="50">
        <v>1033.5</v>
      </c>
      <c r="C26" s="15">
        <v>1113</v>
      </c>
      <c r="D26" s="15">
        <v>-2280</v>
      </c>
      <c r="E26" s="15">
        <v>0</v>
      </c>
      <c r="F26" s="15">
        <v>-125</v>
      </c>
      <c r="G26" s="30">
        <f t="shared" si="6"/>
        <v>-258.5</v>
      </c>
      <c r="H26" s="31">
        <f t="shared" si="1"/>
        <v>-8.6166666666666666E-3</v>
      </c>
      <c r="I26" s="45">
        <f t="shared" si="7"/>
        <v>64010.759999999995</v>
      </c>
      <c r="J26" s="24">
        <f>G26+G25+G24</f>
        <v>5690.12</v>
      </c>
      <c r="K26" s="35">
        <f>H26+H25+H24</f>
        <v>0.18967066666666665</v>
      </c>
      <c r="L26" s="21"/>
    </row>
    <row r="27" spans="1:12" x14ac:dyDescent="0.25">
      <c r="A27" s="67">
        <v>37622</v>
      </c>
      <c r="B27" s="49">
        <v>1079.6300000000001</v>
      </c>
      <c r="C27" s="12">
        <v>-925</v>
      </c>
      <c r="D27" s="12">
        <v>-2158</v>
      </c>
      <c r="E27" s="12">
        <v>449</v>
      </c>
      <c r="F27" s="12">
        <v>0</v>
      </c>
      <c r="G27" s="33">
        <f t="shared" si="6"/>
        <v>-1554.37</v>
      </c>
      <c r="H27" s="39">
        <f t="shared" si="1"/>
        <v>-5.1812333333333328E-2</v>
      </c>
      <c r="I27" s="42">
        <f t="shared" si="7"/>
        <v>62456.389999999992</v>
      </c>
      <c r="J27" s="25"/>
      <c r="K27" s="34" t="str">
        <f t="shared" ref="K27:K28" si="10">IF(J27="","",J27/25000)</f>
        <v/>
      </c>
    </row>
    <row r="28" spans="1:12" x14ac:dyDescent="0.25">
      <c r="A28" s="67">
        <v>37653</v>
      </c>
      <c r="B28" s="50">
        <v>2770.13</v>
      </c>
      <c r="C28" s="15">
        <v>1300</v>
      </c>
      <c r="D28" s="15">
        <v>0</v>
      </c>
      <c r="E28" s="15">
        <v>-50</v>
      </c>
      <c r="F28" s="15">
        <v>0</v>
      </c>
      <c r="G28" s="30">
        <f t="shared" si="6"/>
        <v>4020.13</v>
      </c>
      <c r="H28" s="31">
        <f t="shared" si="1"/>
        <v>0.13400433333333334</v>
      </c>
      <c r="I28" s="45">
        <f t="shared" si="7"/>
        <v>66476.51999999999</v>
      </c>
      <c r="J28" s="23"/>
      <c r="K28" s="35" t="str">
        <f t="shared" si="10"/>
        <v/>
      </c>
    </row>
    <row r="29" spans="1:12" ht="15.75" thickBot="1" x14ac:dyDescent="0.3">
      <c r="A29" s="67">
        <v>37681</v>
      </c>
      <c r="B29" s="51">
        <v>392.5</v>
      </c>
      <c r="C29" s="14">
        <v>675</v>
      </c>
      <c r="D29" s="14">
        <v>-1129.5</v>
      </c>
      <c r="E29" s="14">
        <v>168</v>
      </c>
      <c r="F29" s="14">
        <v>437</v>
      </c>
      <c r="G29" s="36">
        <f t="shared" si="6"/>
        <v>543</v>
      </c>
      <c r="H29" s="41">
        <f t="shared" si="1"/>
        <v>1.8100000000000002E-2</v>
      </c>
      <c r="I29" s="43">
        <f t="shared" si="7"/>
        <v>67019.51999999999</v>
      </c>
      <c r="J29" s="26">
        <f>G29+G28+G27</f>
        <v>3008.76</v>
      </c>
      <c r="K29" s="37">
        <f>H29+H28+H27</f>
        <v>0.10029200000000002</v>
      </c>
      <c r="L29" s="21"/>
    </row>
    <row r="30" spans="1:12" x14ac:dyDescent="0.25">
      <c r="A30" s="67">
        <v>37712</v>
      </c>
      <c r="B30" s="50">
        <v>-93.38</v>
      </c>
      <c r="C30" s="15">
        <v>1275</v>
      </c>
      <c r="D30" s="15">
        <v>6503.5</v>
      </c>
      <c r="E30" s="15">
        <v>0</v>
      </c>
      <c r="F30" s="15">
        <v>-482</v>
      </c>
      <c r="G30" s="30">
        <f t="shared" si="6"/>
        <v>7203.12</v>
      </c>
      <c r="H30" s="31">
        <f t="shared" si="1"/>
        <v>0.24010399999999998</v>
      </c>
      <c r="I30" s="45">
        <f t="shared" si="7"/>
        <v>74222.639999999985</v>
      </c>
      <c r="J30" s="23"/>
      <c r="K30" s="35" t="str">
        <f t="shared" ref="K30:K31" si="11">IF(J30="","",J30/25000)</f>
        <v/>
      </c>
    </row>
    <row r="31" spans="1:12" x14ac:dyDescent="0.25">
      <c r="A31" s="67">
        <v>37742</v>
      </c>
      <c r="B31" s="50">
        <v>1629.13</v>
      </c>
      <c r="C31" s="15">
        <v>1700</v>
      </c>
      <c r="D31" s="15">
        <v>1178.5</v>
      </c>
      <c r="E31" s="15">
        <v>718</v>
      </c>
      <c r="F31" s="15">
        <v>0</v>
      </c>
      <c r="G31" s="30">
        <f t="shared" si="6"/>
        <v>5225.63</v>
      </c>
      <c r="H31" s="31">
        <f t="shared" si="1"/>
        <v>0.17418766666666666</v>
      </c>
      <c r="I31" s="45">
        <f t="shared" si="7"/>
        <v>79448.26999999999</v>
      </c>
      <c r="J31" s="23"/>
      <c r="K31" s="35" t="str">
        <f t="shared" si="11"/>
        <v/>
      </c>
    </row>
    <row r="32" spans="1:12" ht="15.75" thickBot="1" x14ac:dyDescent="0.3">
      <c r="A32" s="67">
        <v>37773</v>
      </c>
      <c r="B32" s="50">
        <v>-465.38</v>
      </c>
      <c r="C32" s="15">
        <v>1963</v>
      </c>
      <c r="D32" s="15">
        <v>753.5</v>
      </c>
      <c r="E32" s="15">
        <v>0</v>
      </c>
      <c r="F32" s="15">
        <v>268</v>
      </c>
      <c r="G32" s="30">
        <f t="shared" si="6"/>
        <v>2519.12</v>
      </c>
      <c r="H32" s="31">
        <f t="shared" si="1"/>
        <v>8.3970666666666666E-2</v>
      </c>
      <c r="I32" s="45">
        <f t="shared" si="7"/>
        <v>81967.389999999985</v>
      </c>
      <c r="J32" s="24">
        <f>G32+G31+G30</f>
        <v>14947.869999999999</v>
      </c>
      <c r="K32" s="35">
        <f>H32+H31+H30</f>
        <v>0.49826233333333331</v>
      </c>
      <c r="L32" s="21"/>
    </row>
    <row r="33" spans="1:12" x14ac:dyDescent="0.25">
      <c r="A33" s="67">
        <v>37803</v>
      </c>
      <c r="B33" s="49">
        <v>0</v>
      </c>
      <c r="C33" s="12">
        <v>563</v>
      </c>
      <c r="D33" s="12">
        <v>1301.5</v>
      </c>
      <c r="E33" s="12">
        <v>0</v>
      </c>
      <c r="F33" s="12">
        <v>-776</v>
      </c>
      <c r="G33" s="33">
        <f t="shared" si="6"/>
        <v>1088.5</v>
      </c>
      <c r="H33" s="39">
        <f t="shared" si="1"/>
        <v>3.6283333333333334E-2</v>
      </c>
      <c r="I33" s="42">
        <f t="shared" si="7"/>
        <v>83055.889999999985</v>
      </c>
      <c r="J33" s="25"/>
      <c r="K33" s="34" t="str">
        <f t="shared" ref="K33:K34" si="12">IF(J33="","",J33/25000)</f>
        <v/>
      </c>
    </row>
    <row r="34" spans="1:12" x14ac:dyDescent="0.25">
      <c r="A34" s="67">
        <v>37834</v>
      </c>
      <c r="B34" s="50">
        <v>0</v>
      </c>
      <c r="C34" s="15">
        <v>1138</v>
      </c>
      <c r="D34" s="15">
        <v>1845.5</v>
      </c>
      <c r="E34" s="15">
        <v>0</v>
      </c>
      <c r="F34" s="15">
        <v>-563</v>
      </c>
      <c r="G34" s="30">
        <f t="shared" si="6"/>
        <v>2420.5</v>
      </c>
      <c r="H34" s="31">
        <f t="shared" si="1"/>
        <v>8.0683333333333329E-2</v>
      </c>
      <c r="I34" s="45">
        <f t="shared" si="7"/>
        <v>85476.389999999985</v>
      </c>
      <c r="J34" s="23"/>
      <c r="K34" s="35" t="str">
        <f t="shared" si="12"/>
        <v/>
      </c>
    </row>
    <row r="35" spans="1:12" ht="15.75" thickBot="1" x14ac:dyDescent="0.3">
      <c r="A35" s="67">
        <v>37865</v>
      </c>
      <c r="B35" s="51">
        <v>5991.5</v>
      </c>
      <c r="C35" s="14">
        <v>-150</v>
      </c>
      <c r="D35" s="14">
        <v>-1634</v>
      </c>
      <c r="E35" s="14">
        <v>-313</v>
      </c>
      <c r="F35" s="14">
        <v>531</v>
      </c>
      <c r="G35" s="36">
        <f t="shared" si="6"/>
        <v>4425.5</v>
      </c>
      <c r="H35" s="41">
        <f t="shared" si="1"/>
        <v>0.14751666666666666</v>
      </c>
      <c r="I35" s="43">
        <f t="shared" si="7"/>
        <v>89901.889999999985</v>
      </c>
      <c r="J35" s="26">
        <f>G35+G34+G33</f>
        <v>7934.5</v>
      </c>
      <c r="K35" s="37">
        <f>H35+H34+H33</f>
        <v>0.26448333333333329</v>
      </c>
      <c r="L35" s="21"/>
    </row>
    <row r="36" spans="1:12" x14ac:dyDescent="0.25">
      <c r="A36" s="67">
        <v>37895</v>
      </c>
      <c r="B36" s="50">
        <v>-1780.13</v>
      </c>
      <c r="C36" s="15">
        <v>1025</v>
      </c>
      <c r="D36" s="15">
        <v>1316.5</v>
      </c>
      <c r="E36" s="15">
        <v>0</v>
      </c>
      <c r="F36" s="15">
        <v>-901</v>
      </c>
      <c r="G36" s="30">
        <f t="shared" si="6"/>
        <v>-339.63000000000011</v>
      </c>
      <c r="H36" s="31">
        <f t="shared" si="1"/>
        <v>-1.1321000000000003E-2</v>
      </c>
      <c r="I36" s="45">
        <f t="shared" si="7"/>
        <v>89562.25999999998</v>
      </c>
      <c r="J36" s="23"/>
      <c r="K36" s="35" t="str">
        <f t="shared" ref="K36:K37" si="13">IF(J36="","",J36/25000)</f>
        <v/>
      </c>
    </row>
    <row r="37" spans="1:12" x14ac:dyDescent="0.25">
      <c r="A37" s="67">
        <v>37926</v>
      </c>
      <c r="B37" s="50">
        <v>-263.75</v>
      </c>
      <c r="C37" s="15">
        <v>1363</v>
      </c>
      <c r="D37" s="15">
        <v>-138.5</v>
      </c>
      <c r="E37" s="15">
        <v>-531</v>
      </c>
      <c r="F37" s="15">
        <v>393</v>
      </c>
      <c r="G37" s="30">
        <f t="shared" si="6"/>
        <v>822.75</v>
      </c>
      <c r="H37" s="31">
        <f t="shared" si="1"/>
        <v>2.7425000000000001E-2</v>
      </c>
      <c r="I37" s="45">
        <f t="shared" si="7"/>
        <v>90385.00999999998</v>
      </c>
      <c r="J37" s="23"/>
      <c r="K37" s="35" t="str">
        <f t="shared" si="13"/>
        <v/>
      </c>
    </row>
    <row r="38" spans="1:12" ht="15.75" thickBot="1" x14ac:dyDescent="0.3">
      <c r="A38" s="67">
        <v>37956</v>
      </c>
      <c r="B38" s="50">
        <v>3534.25</v>
      </c>
      <c r="C38" s="15">
        <v>1875</v>
      </c>
      <c r="D38" s="15">
        <v>2741.5</v>
      </c>
      <c r="E38" s="15">
        <v>0</v>
      </c>
      <c r="F38" s="15">
        <v>299</v>
      </c>
      <c r="G38" s="30">
        <f t="shared" si="6"/>
        <v>8449.75</v>
      </c>
      <c r="H38" s="31">
        <f t="shared" si="1"/>
        <v>0.28165833333333334</v>
      </c>
      <c r="I38" s="45">
        <f t="shared" si="7"/>
        <v>98834.75999999998</v>
      </c>
      <c r="J38" s="24">
        <f>G38+G37+G36</f>
        <v>8932.869999999999</v>
      </c>
      <c r="K38" s="35">
        <f>H38+H37+H36</f>
        <v>0.2977623333333333</v>
      </c>
      <c r="L38" s="21"/>
    </row>
    <row r="39" spans="1:12" x14ac:dyDescent="0.25">
      <c r="A39" s="67">
        <v>37987</v>
      </c>
      <c r="B39" s="49">
        <v>1534.25</v>
      </c>
      <c r="C39" s="12">
        <v>675</v>
      </c>
      <c r="D39" s="12">
        <v>1735</v>
      </c>
      <c r="E39" s="12">
        <v>106</v>
      </c>
      <c r="F39" s="12">
        <v>381</v>
      </c>
      <c r="G39" s="33">
        <f t="shared" si="6"/>
        <v>4431.25</v>
      </c>
      <c r="H39" s="39">
        <f t="shared" si="1"/>
        <v>0.14770833333333333</v>
      </c>
      <c r="I39" s="42">
        <f t="shared" si="7"/>
        <v>103266.00999999998</v>
      </c>
      <c r="J39" s="25"/>
      <c r="K39" s="34" t="str">
        <f t="shared" si="3"/>
        <v/>
      </c>
    </row>
    <row r="40" spans="1:12" x14ac:dyDescent="0.25">
      <c r="A40" s="67">
        <v>38018</v>
      </c>
      <c r="B40" s="50">
        <v>2282.75</v>
      </c>
      <c r="C40" s="15">
        <v>1500</v>
      </c>
      <c r="D40" s="15">
        <v>73.5</v>
      </c>
      <c r="E40" s="15">
        <v>0</v>
      </c>
      <c r="F40" s="15">
        <v>137</v>
      </c>
      <c r="G40" s="30">
        <f t="shared" si="6"/>
        <v>3993.25</v>
      </c>
      <c r="H40" s="31">
        <f t="shared" si="1"/>
        <v>0.13310833333333333</v>
      </c>
      <c r="I40" s="45">
        <f t="shared" si="7"/>
        <v>107259.25999999998</v>
      </c>
      <c r="J40" s="23"/>
      <c r="K40" s="35" t="str">
        <f t="shared" si="3"/>
        <v/>
      </c>
    </row>
    <row r="41" spans="1:12" ht="15.75" thickBot="1" x14ac:dyDescent="0.3">
      <c r="A41" s="67">
        <v>38047</v>
      </c>
      <c r="B41" s="51">
        <v>1393.63</v>
      </c>
      <c r="C41" s="14">
        <v>-38</v>
      </c>
      <c r="D41" s="14">
        <v>-522.5</v>
      </c>
      <c r="E41" s="14">
        <v>0</v>
      </c>
      <c r="F41" s="14">
        <v>231</v>
      </c>
      <c r="G41" s="36">
        <f t="shared" si="6"/>
        <v>1064.1300000000001</v>
      </c>
      <c r="H41" s="41">
        <f t="shared" si="1"/>
        <v>3.5471000000000003E-2</v>
      </c>
      <c r="I41" s="43">
        <f t="shared" si="7"/>
        <v>108323.38999999998</v>
      </c>
      <c r="J41" s="26">
        <f>G41+G40+G39</f>
        <v>9488.630000000001</v>
      </c>
      <c r="K41" s="37">
        <f>H41+H40+H39</f>
        <v>0.31628766666666663</v>
      </c>
      <c r="L41" s="21"/>
    </row>
    <row r="42" spans="1:12" x14ac:dyDescent="0.25">
      <c r="A42" s="67">
        <v>38078</v>
      </c>
      <c r="B42" s="50">
        <v>-1624.63</v>
      </c>
      <c r="C42" s="15">
        <v>125</v>
      </c>
      <c r="D42" s="15">
        <v>-783</v>
      </c>
      <c r="E42" s="15">
        <v>256</v>
      </c>
      <c r="F42" s="15">
        <v>-31</v>
      </c>
      <c r="G42" s="30">
        <f t="shared" si="6"/>
        <v>-2057.63</v>
      </c>
      <c r="H42" s="31">
        <f t="shared" si="1"/>
        <v>-6.8587666666666672E-2</v>
      </c>
      <c r="I42" s="45">
        <f t="shared" si="7"/>
        <v>106265.75999999998</v>
      </c>
      <c r="J42" s="23"/>
      <c r="K42" s="35" t="str">
        <f t="shared" ref="K42:K43" si="14">IF(J42="","",J42/25000)</f>
        <v/>
      </c>
    </row>
    <row r="43" spans="1:12" x14ac:dyDescent="0.25">
      <c r="A43" s="67">
        <v>38108</v>
      </c>
      <c r="B43" s="50">
        <v>0</v>
      </c>
      <c r="C43" s="15">
        <v>475</v>
      </c>
      <c r="D43" s="15">
        <v>53</v>
      </c>
      <c r="E43" s="15">
        <v>-81</v>
      </c>
      <c r="F43" s="15">
        <v>-363</v>
      </c>
      <c r="G43" s="30">
        <f t="shared" si="6"/>
        <v>84</v>
      </c>
      <c r="H43" s="31">
        <f t="shared" si="1"/>
        <v>2.8E-3</v>
      </c>
      <c r="I43" s="45">
        <f t="shared" si="7"/>
        <v>106349.75999999998</v>
      </c>
      <c r="J43" s="23"/>
      <c r="K43" s="35" t="str">
        <f t="shared" si="14"/>
        <v/>
      </c>
    </row>
    <row r="44" spans="1:12" ht="15.75" thickBot="1" x14ac:dyDescent="0.3">
      <c r="A44" s="67">
        <v>38139</v>
      </c>
      <c r="B44" s="50">
        <v>1549.13</v>
      </c>
      <c r="C44" s="15">
        <v>1500</v>
      </c>
      <c r="D44" s="15">
        <v>-14</v>
      </c>
      <c r="E44" s="15">
        <v>112</v>
      </c>
      <c r="F44" s="15">
        <v>-56</v>
      </c>
      <c r="G44" s="30">
        <f t="shared" si="6"/>
        <v>3091.13</v>
      </c>
      <c r="H44" s="31">
        <f t="shared" si="1"/>
        <v>0.10303766666666667</v>
      </c>
      <c r="I44" s="45">
        <f t="shared" si="7"/>
        <v>109440.88999999998</v>
      </c>
      <c r="J44" s="24">
        <f>G44+G43+G42</f>
        <v>1117.5</v>
      </c>
      <c r="K44" s="35">
        <f>H44+H43+H42</f>
        <v>3.7249999999999991E-2</v>
      </c>
      <c r="L44" s="21"/>
    </row>
    <row r="45" spans="1:12" x14ac:dyDescent="0.25">
      <c r="A45" s="67">
        <v>38169</v>
      </c>
      <c r="B45" s="49">
        <v>330</v>
      </c>
      <c r="C45" s="12">
        <v>750</v>
      </c>
      <c r="D45" s="12">
        <v>-1516</v>
      </c>
      <c r="E45" s="12">
        <v>156</v>
      </c>
      <c r="F45" s="12">
        <v>306</v>
      </c>
      <c r="G45" s="33">
        <f t="shared" si="6"/>
        <v>26</v>
      </c>
      <c r="H45" s="39">
        <f t="shared" si="1"/>
        <v>8.6666666666666663E-4</v>
      </c>
      <c r="I45" s="42">
        <f t="shared" si="7"/>
        <v>109466.88999999998</v>
      </c>
      <c r="J45" s="25"/>
      <c r="K45" s="34" t="str">
        <f t="shared" ref="K45:K46" si="15">IF(J45="","",J45/25000)</f>
        <v/>
      </c>
    </row>
    <row r="46" spans="1:12" x14ac:dyDescent="0.25">
      <c r="A46" s="67">
        <v>38200</v>
      </c>
      <c r="B46" s="50">
        <v>2988.88</v>
      </c>
      <c r="C46" s="15">
        <v>1125</v>
      </c>
      <c r="D46" s="15">
        <v>215</v>
      </c>
      <c r="E46" s="15">
        <v>0</v>
      </c>
      <c r="F46" s="15">
        <v>-81</v>
      </c>
      <c r="G46" s="30">
        <f t="shared" si="6"/>
        <v>4247.88</v>
      </c>
      <c r="H46" s="31">
        <f t="shared" si="1"/>
        <v>0.141596</v>
      </c>
      <c r="I46" s="45">
        <f t="shared" si="7"/>
        <v>113714.76999999999</v>
      </c>
      <c r="J46" s="23"/>
      <c r="K46" s="35" t="str">
        <f t="shared" si="15"/>
        <v/>
      </c>
    </row>
    <row r="47" spans="1:12" ht="15.75" thickBot="1" x14ac:dyDescent="0.3">
      <c r="A47" s="67">
        <v>38231</v>
      </c>
      <c r="B47" s="51">
        <v>2424.13</v>
      </c>
      <c r="C47" s="14">
        <v>650</v>
      </c>
      <c r="D47" s="14">
        <v>945</v>
      </c>
      <c r="E47" s="14">
        <v>312</v>
      </c>
      <c r="F47" s="14">
        <v>0</v>
      </c>
      <c r="G47" s="36">
        <f t="shared" si="6"/>
        <v>4331.13</v>
      </c>
      <c r="H47" s="41">
        <f t="shared" si="1"/>
        <v>0.144371</v>
      </c>
      <c r="I47" s="43">
        <f t="shared" si="7"/>
        <v>118045.9</v>
      </c>
      <c r="J47" s="26">
        <f>G47+G46+G45</f>
        <v>8605.01</v>
      </c>
      <c r="K47" s="37">
        <f>H47+H46+H45</f>
        <v>0.28683366666666665</v>
      </c>
      <c r="L47" s="21"/>
    </row>
    <row r="48" spans="1:12" x14ac:dyDescent="0.25">
      <c r="A48" s="67">
        <v>38261</v>
      </c>
      <c r="B48" s="50">
        <v>1064</v>
      </c>
      <c r="C48" s="15">
        <v>1013</v>
      </c>
      <c r="D48" s="15">
        <v>-1557</v>
      </c>
      <c r="E48" s="15">
        <v>-181</v>
      </c>
      <c r="F48" s="15">
        <v>374</v>
      </c>
      <c r="G48" s="30">
        <f t="shared" si="6"/>
        <v>713</v>
      </c>
      <c r="H48" s="31">
        <f t="shared" si="1"/>
        <v>2.3766666666666665E-2</v>
      </c>
      <c r="I48" s="45">
        <f t="shared" si="7"/>
        <v>118758.9</v>
      </c>
      <c r="J48" s="23"/>
      <c r="K48" s="35" t="str">
        <f t="shared" ref="K48:K49" si="16">IF(J48="","",J48/25000)</f>
        <v/>
      </c>
    </row>
    <row r="49" spans="1:12" x14ac:dyDescent="0.25">
      <c r="A49" s="67">
        <v>38292</v>
      </c>
      <c r="B49" s="50">
        <v>-2718</v>
      </c>
      <c r="C49" s="15">
        <v>1688</v>
      </c>
      <c r="D49" s="15">
        <v>1314.5</v>
      </c>
      <c r="E49" s="15">
        <v>0</v>
      </c>
      <c r="F49" s="15">
        <v>24</v>
      </c>
      <c r="G49" s="30">
        <f t="shared" si="6"/>
        <v>308.5</v>
      </c>
      <c r="H49" s="31">
        <f t="shared" si="1"/>
        <v>1.0283333333333334E-2</v>
      </c>
      <c r="I49" s="45">
        <f t="shared" si="7"/>
        <v>119067.4</v>
      </c>
      <c r="J49" s="23"/>
      <c r="K49" s="35" t="str">
        <f t="shared" si="16"/>
        <v/>
      </c>
    </row>
    <row r="50" spans="1:12" ht="15.75" thickBot="1" x14ac:dyDescent="0.3">
      <c r="A50" s="67">
        <v>38322</v>
      </c>
      <c r="B50" s="50">
        <v>892.13</v>
      </c>
      <c r="C50" s="15">
        <v>1125</v>
      </c>
      <c r="D50" s="15">
        <v>829</v>
      </c>
      <c r="E50" s="15">
        <v>0</v>
      </c>
      <c r="F50" s="15">
        <v>24</v>
      </c>
      <c r="G50" s="30">
        <f t="shared" si="6"/>
        <v>2870.13</v>
      </c>
      <c r="H50" s="31">
        <f t="shared" si="1"/>
        <v>9.5671000000000006E-2</v>
      </c>
      <c r="I50" s="45">
        <f t="shared" si="7"/>
        <v>121937.53</v>
      </c>
      <c r="J50" s="24">
        <f>G50+G49+G48</f>
        <v>3891.63</v>
      </c>
      <c r="K50" s="35">
        <f>H50+H49+H48</f>
        <v>0.129721</v>
      </c>
      <c r="L50" s="21"/>
    </row>
    <row r="51" spans="1:12" x14ac:dyDescent="0.25">
      <c r="A51" s="67">
        <v>38353</v>
      </c>
      <c r="B51" s="49">
        <v>359.38</v>
      </c>
      <c r="C51" s="12">
        <v>513</v>
      </c>
      <c r="D51" s="12">
        <v>-528.5</v>
      </c>
      <c r="E51" s="12">
        <v>0</v>
      </c>
      <c r="F51" s="12">
        <v>93</v>
      </c>
      <c r="G51" s="33">
        <f t="shared" si="6"/>
        <v>436.88</v>
      </c>
      <c r="H51" s="39">
        <f t="shared" si="1"/>
        <v>1.4562666666666666E-2</v>
      </c>
      <c r="I51" s="42">
        <f t="shared" si="7"/>
        <v>122374.41</v>
      </c>
      <c r="J51" s="25"/>
      <c r="K51" s="34" t="str">
        <f t="shared" ref="K51:K52" si="17">IF(J51="","",J51/25000)</f>
        <v/>
      </c>
    </row>
    <row r="52" spans="1:12" x14ac:dyDescent="0.25">
      <c r="A52" s="67">
        <v>38384</v>
      </c>
      <c r="B52" s="50">
        <v>-1217.25</v>
      </c>
      <c r="C52" s="15">
        <v>1638</v>
      </c>
      <c r="D52" s="15">
        <v>-261</v>
      </c>
      <c r="E52" s="15">
        <v>0</v>
      </c>
      <c r="F52" s="15">
        <v>0</v>
      </c>
      <c r="G52" s="30">
        <f t="shared" si="6"/>
        <v>159.75</v>
      </c>
      <c r="H52" s="31">
        <f t="shared" si="1"/>
        <v>5.3249999999999999E-3</v>
      </c>
      <c r="I52" s="45">
        <f t="shared" si="7"/>
        <v>122534.16</v>
      </c>
      <c r="J52" s="23"/>
      <c r="K52" s="35" t="str">
        <f t="shared" si="17"/>
        <v/>
      </c>
    </row>
    <row r="53" spans="1:12" ht="15.75" thickBot="1" x14ac:dyDescent="0.3">
      <c r="A53" s="67">
        <v>38412</v>
      </c>
      <c r="B53" s="51">
        <v>-374.63</v>
      </c>
      <c r="C53" s="14">
        <v>-463</v>
      </c>
      <c r="D53" s="14">
        <v>558.5</v>
      </c>
      <c r="E53" s="14">
        <v>0</v>
      </c>
      <c r="F53" s="14">
        <v>0</v>
      </c>
      <c r="G53" s="36">
        <f t="shared" si="6"/>
        <v>-279.13</v>
      </c>
      <c r="H53" s="41">
        <f t="shared" si="1"/>
        <v>-9.3043333333333329E-3</v>
      </c>
      <c r="I53" s="43">
        <f t="shared" si="7"/>
        <v>122255.03</v>
      </c>
      <c r="J53" s="26">
        <f>G53+G52+G51</f>
        <v>317.5</v>
      </c>
      <c r="K53" s="37">
        <f>H53+H52+H51</f>
        <v>1.0583333333333333E-2</v>
      </c>
      <c r="L53" s="21"/>
    </row>
    <row r="54" spans="1:12" x14ac:dyDescent="0.25">
      <c r="A54" s="67">
        <v>38443</v>
      </c>
      <c r="B54" s="50">
        <v>501.13</v>
      </c>
      <c r="C54" s="15">
        <v>450</v>
      </c>
      <c r="D54" s="15">
        <v>0</v>
      </c>
      <c r="E54" s="15">
        <v>-150</v>
      </c>
      <c r="F54" s="15">
        <v>-275</v>
      </c>
      <c r="G54" s="30">
        <f t="shared" si="6"/>
        <v>526.13</v>
      </c>
      <c r="H54" s="31">
        <f t="shared" si="1"/>
        <v>1.7537666666666667E-2</v>
      </c>
      <c r="I54" s="45">
        <f t="shared" si="7"/>
        <v>122781.16</v>
      </c>
      <c r="J54" s="23"/>
      <c r="K54" s="35" t="str">
        <f t="shared" si="3"/>
        <v/>
      </c>
    </row>
    <row r="55" spans="1:12" x14ac:dyDescent="0.25">
      <c r="A55" s="67">
        <v>38473</v>
      </c>
      <c r="B55" s="50">
        <v>2501.88</v>
      </c>
      <c r="C55" s="15">
        <v>1125</v>
      </c>
      <c r="D55" s="15">
        <v>2220.5</v>
      </c>
      <c r="E55" s="15">
        <v>181</v>
      </c>
      <c r="F55" s="15">
        <v>0</v>
      </c>
      <c r="G55" s="30">
        <f t="shared" si="6"/>
        <v>6028.38</v>
      </c>
      <c r="H55" s="31">
        <f t="shared" si="1"/>
        <v>0.20094600000000001</v>
      </c>
      <c r="I55" s="45">
        <f t="shared" si="7"/>
        <v>128809.54000000001</v>
      </c>
      <c r="J55" s="23"/>
      <c r="K55" s="35" t="str">
        <f t="shared" si="3"/>
        <v/>
      </c>
    </row>
    <row r="56" spans="1:12" ht="15.75" thickBot="1" x14ac:dyDescent="0.3">
      <c r="A56" s="67">
        <v>38504</v>
      </c>
      <c r="B56" s="50">
        <v>501.13</v>
      </c>
      <c r="C56" s="15">
        <v>725</v>
      </c>
      <c r="D56" s="15">
        <v>-26.5</v>
      </c>
      <c r="E56" s="15">
        <v>0</v>
      </c>
      <c r="F56" s="15">
        <v>-438</v>
      </c>
      <c r="G56" s="30">
        <f t="shared" si="6"/>
        <v>761.63000000000011</v>
      </c>
      <c r="H56" s="31">
        <f t="shared" si="1"/>
        <v>2.5387666666666669E-2</v>
      </c>
      <c r="I56" s="45">
        <f t="shared" si="7"/>
        <v>129571.17000000001</v>
      </c>
      <c r="J56" s="24">
        <f>G56+G55+G54</f>
        <v>7316.14</v>
      </c>
      <c r="K56" s="35">
        <f>H56+H55+H54</f>
        <v>0.24387133333333336</v>
      </c>
      <c r="L56" s="21"/>
    </row>
    <row r="57" spans="1:12" x14ac:dyDescent="0.25">
      <c r="A57" s="67">
        <v>38534</v>
      </c>
      <c r="B57" s="49">
        <v>-2296.5</v>
      </c>
      <c r="C57" s="12">
        <v>1500</v>
      </c>
      <c r="D57" s="12">
        <v>1267.5</v>
      </c>
      <c r="E57" s="12">
        <v>106</v>
      </c>
      <c r="F57" s="12">
        <v>-369</v>
      </c>
      <c r="G57" s="33">
        <f t="shared" si="6"/>
        <v>208</v>
      </c>
      <c r="H57" s="39">
        <f t="shared" si="1"/>
        <v>6.933333333333333E-3</v>
      </c>
      <c r="I57" s="42">
        <f t="shared" si="7"/>
        <v>129779.17000000001</v>
      </c>
      <c r="J57" s="25"/>
      <c r="K57" s="34" t="str">
        <f t="shared" ref="K57:K58" si="18">IF(J57="","",J57/25000)</f>
        <v/>
      </c>
    </row>
    <row r="58" spans="1:12" x14ac:dyDescent="0.25">
      <c r="A58" s="67">
        <v>38565</v>
      </c>
      <c r="B58" s="50">
        <v>1423.38</v>
      </c>
      <c r="C58" s="15">
        <v>888</v>
      </c>
      <c r="D58" s="15">
        <v>-1022.5</v>
      </c>
      <c r="E58" s="15">
        <v>-94</v>
      </c>
      <c r="F58" s="15">
        <v>-632</v>
      </c>
      <c r="G58" s="30">
        <f t="shared" si="6"/>
        <v>562.88000000000011</v>
      </c>
      <c r="H58" s="31">
        <f t="shared" si="1"/>
        <v>1.8762666666666671E-2</v>
      </c>
      <c r="I58" s="45">
        <f t="shared" si="7"/>
        <v>130342.05000000002</v>
      </c>
      <c r="J58" s="23"/>
      <c r="K58" s="35" t="str">
        <f t="shared" si="18"/>
        <v/>
      </c>
    </row>
    <row r="59" spans="1:12" ht="15.75" thickBot="1" x14ac:dyDescent="0.3">
      <c r="A59" s="67">
        <v>38596</v>
      </c>
      <c r="B59" s="51">
        <v>-2343</v>
      </c>
      <c r="C59" s="14">
        <v>1138</v>
      </c>
      <c r="D59" s="14">
        <v>-1557</v>
      </c>
      <c r="E59" s="14">
        <v>-531</v>
      </c>
      <c r="F59" s="14">
        <v>243</v>
      </c>
      <c r="G59" s="36">
        <f t="shared" si="6"/>
        <v>-3050</v>
      </c>
      <c r="H59" s="41">
        <f t="shared" si="1"/>
        <v>-0.10166666666666667</v>
      </c>
      <c r="I59" s="43">
        <f t="shared" si="7"/>
        <v>127292.05000000002</v>
      </c>
      <c r="J59" s="26">
        <f>G59+G58+G57</f>
        <v>-2279.12</v>
      </c>
      <c r="K59" s="37">
        <f>H59+H58+H57</f>
        <v>-7.5970666666666672E-2</v>
      </c>
      <c r="L59" s="21"/>
    </row>
    <row r="60" spans="1:12" x14ac:dyDescent="0.25">
      <c r="A60" s="67">
        <v>38626</v>
      </c>
      <c r="B60" s="50">
        <v>0</v>
      </c>
      <c r="C60" s="15">
        <v>-400</v>
      </c>
      <c r="D60" s="15">
        <v>0</v>
      </c>
      <c r="E60" s="15">
        <v>-531</v>
      </c>
      <c r="F60" s="15">
        <v>-106</v>
      </c>
      <c r="G60" s="30">
        <f t="shared" si="6"/>
        <v>-1037</v>
      </c>
      <c r="H60" s="31">
        <f t="shared" si="1"/>
        <v>-3.4566666666666669E-2</v>
      </c>
      <c r="I60" s="45">
        <f t="shared" si="7"/>
        <v>126255.05000000002</v>
      </c>
      <c r="J60" s="23"/>
      <c r="K60" s="35" t="str">
        <f t="shared" ref="K60:K61" si="19">IF(J60="","",J60/25000)</f>
        <v/>
      </c>
    </row>
    <row r="61" spans="1:12" x14ac:dyDescent="0.25">
      <c r="A61" s="67">
        <v>38657</v>
      </c>
      <c r="B61" s="50">
        <v>-139.5</v>
      </c>
      <c r="C61" s="15">
        <v>1875</v>
      </c>
      <c r="D61" s="15">
        <v>2081.5</v>
      </c>
      <c r="E61" s="15">
        <v>293</v>
      </c>
      <c r="F61" s="15">
        <v>224</v>
      </c>
      <c r="G61" s="30">
        <f t="shared" si="6"/>
        <v>4334</v>
      </c>
      <c r="H61" s="31">
        <f t="shared" si="1"/>
        <v>0.14446666666666666</v>
      </c>
      <c r="I61" s="45">
        <f t="shared" si="7"/>
        <v>130589.05000000002</v>
      </c>
      <c r="J61" s="23"/>
      <c r="K61" s="35" t="str">
        <f t="shared" si="19"/>
        <v/>
      </c>
    </row>
    <row r="62" spans="1:12" ht="15.75" thickBot="1" x14ac:dyDescent="0.3">
      <c r="A62" s="67">
        <v>38687</v>
      </c>
      <c r="B62" s="50">
        <v>844.5</v>
      </c>
      <c r="C62" s="15">
        <v>1125</v>
      </c>
      <c r="D62" s="15">
        <v>233.5</v>
      </c>
      <c r="E62" s="15">
        <v>0</v>
      </c>
      <c r="F62" s="15">
        <v>-369</v>
      </c>
      <c r="G62" s="30">
        <f t="shared" si="6"/>
        <v>1834</v>
      </c>
      <c r="H62" s="31">
        <f t="shared" si="1"/>
        <v>6.1133333333333331E-2</v>
      </c>
      <c r="I62" s="45">
        <f t="shared" si="7"/>
        <v>132423.05000000002</v>
      </c>
      <c r="J62" s="24">
        <f>G62+G61+G60</f>
        <v>5131</v>
      </c>
      <c r="K62" s="35">
        <f>H62+H61+H60</f>
        <v>0.17103333333333334</v>
      </c>
      <c r="L62" s="21"/>
    </row>
    <row r="63" spans="1:12" x14ac:dyDescent="0.25">
      <c r="A63" s="67">
        <v>38718</v>
      </c>
      <c r="B63" s="49">
        <v>-452.38</v>
      </c>
      <c r="C63" s="12">
        <v>638</v>
      </c>
      <c r="D63" s="12">
        <v>-555.5</v>
      </c>
      <c r="E63" s="12">
        <v>168</v>
      </c>
      <c r="F63" s="12">
        <v>168</v>
      </c>
      <c r="G63" s="33">
        <f t="shared" si="6"/>
        <v>-33.879999999999995</v>
      </c>
      <c r="H63" s="39">
        <f t="shared" si="1"/>
        <v>-1.1293333333333331E-3</v>
      </c>
      <c r="I63" s="42">
        <f t="shared" si="7"/>
        <v>132389.17000000001</v>
      </c>
      <c r="J63" s="25"/>
      <c r="K63" s="34" t="str">
        <f t="shared" ref="K63:K64" si="20">IF(J63="","",J63/25000)</f>
        <v/>
      </c>
    </row>
    <row r="64" spans="1:12" x14ac:dyDescent="0.25">
      <c r="A64" s="67">
        <v>38749</v>
      </c>
      <c r="B64" s="50">
        <v>-468.75</v>
      </c>
      <c r="C64" s="15">
        <v>1125</v>
      </c>
      <c r="D64" s="15">
        <v>-707</v>
      </c>
      <c r="E64" s="15">
        <v>-69</v>
      </c>
      <c r="F64" s="15">
        <v>218</v>
      </c>
      <c r="G64" s="30">
        <f t="shared" si="6"/>
        <v>98.25</v>
      </c>
      <c r="H64" s="31">
        <f t="shared" si="1"/>
        <v>3.2750000000000001E-3</v>
      </c>
      <c r="I64" s="45">
        <f t="shared" si="7"/>
        <v>132487.42000000001</v>
      </c>
      <c r="J64" s="23"/>
      <c r="K64" s="35" t="str">
        <f t="shared" si="20"/>
        <v/>
      </c>
    </row>
    <row r="65" spans="1:12" ht="15.75" thickBot="1" x14ac:dyDescent="0.3">
      <c r="A65" s="67">
        <v>38777</v>
      </c>
      <c r="B65" s="51">
        <v>-734</v>
      </c>
      <c r="C65" s="14">
        <v>1500</v>
      </c>
      <c r="D65" s="14">
        <v>1829</v>
      </c>
      <c r="E65" s="14">
        <v>268</v>
      </c>
      <c r="F65" s="14">
        <v>0</v>
      </c>
      <c r="G65" s="36">
        <f t="shared" si="6"/>
        <v>2863</v>
      </c>
      <c r="H65" s="41">
        <f t="shared" si="1"/>
        <v>9.5433333333333328E-2</v>
      </c>
      <c r="I65" s="43">
        <f t="shared" si="7"/>
        <v>135350.42000000001</v>
      </c>
      <c r="J65" s="26">
        <f>G65+G64+G63</f>
        <v>2927.37</v>
      </c>
      <c r="K65" s="37">
        <f>H65+H64+H63</f>
        <v>9.7578999999999999E-2</v>
      </c>
      <c r="L65" s="21"/>
    </row>
    <row r="66" spans="1:12" x14ac:dyDescent="0.25">
      <c r="A66" s="67">
        <v>38808</v>
      </c>
      <c r="B66" s="50">
        <v>0</v>
      </c>
      <c r="C66" s="15">
        <v>1125</v>
      </c>
      <c r="D66" s="15">
        <v>1405</v>
      </c>
      <c r="E66" s="15">
        <v>0</v>
      </c>
      <c r="F66" s="15">
        <v>-106</v>
      </c>
      <c r="G66" s="30">
        <f t="shared" si="6"/>
        <v>2424</v>
      </c>
      <c r="H66" s="31">
        <f t="shared" si="1"/>
        <v>8.0799999999999997E-2</v>
      </c>
      <c r="I66" s="45">
        <f t="shared" si="7"/>
        <v>137774.42000000001</v>
      </c>
      <c r="J66" s="23"/>
      <c r="K66" s="35" t="str">
        <f t="shared" ref="K66:K67" si="21">IF(J66="","",J66/25000)</f>
        <v/>
      </c>
    </row>
    <row r="67" spans="1:12" x14ac:dyDescent="0.25">
      <c r="A67" s="67">
        <v>38838</v>
      </c>
      <c r="B67" s="50">
        <v>-452</v>
      </c>
      <c r="C67" s="15">
        <v>-813</v>
      </c>
      <c r="D67" s="15">
        <v>-1298</v>
      </c>
      <c r="E67" s="15">
        <v>631</v>
      </c>
      <c r="F67" s="15">
        <v>267</v>
      </c>
      <c r="G67" s="30">
        <f t="shared" si="6"/>
        <v>-1665</v>
      </c>
      <c r="H67" s="31">
        <f t="shared" si="1"/>
        <v>-5.5500000000000001E-2</v>
      </c>
      <c r="I67" s="45">
        <f t="shared" si="7"/>
        <v>136109.42000000001</v>
      </c>
      <c r="J67" s="23"/>
      <c r="K67" s="35" t="str">
        <f t="shared" si="21"/>
        <v/>
      </c>
    </row>
    <row r="68" spans="1:12" ht="15.75" thickBot="1" x14ac:dyDescent="0.3">
      <c r="A68" s="67">
        <v>38869</v>
      </c>
      <c r="B68" s="50">
        <v>-233.63</v>
      </c>
      <c r="C68" s="15">
        <v>0</v>
      </c>
      <c r="D68" s="15">
        <v>0</v>
      </c>
      <c r="E68" s="15">
        <v>743</v>
      </c>
      <c r="F68" s="15">
        <v>1912</v>
      </c>
      <c r="G68" s="30">
        <f t="shared" si="6"/>
        <v>2421.37</v>
      </c>
      <c r="H68" s="31">
        <f t="shared" si="1"/>
        <v>8.071233333333333E-2</v>
      </c>
      <c r="I68" s="45">
        <f t="shared" si="7"/>
        <v>138530.79</v>
      </c>
      <c r="J68" s="24">
        <f>G68+G67+G66</f>
        <v>3180.37</v>
      </c>
      <c r="K68" s="35">
        <f>H68+H67+H66</f>
        <v>0.10601233333333332</v>
      </c>
      <c r="L68" s="21"/>
    </row>
    <row r="69" spans="1:12" x14ac:dyDescent="0.25">
      <c r="A69" s="67">
        <v>38899</v>
      </c>
      <c r="B69" s="49">
        <v>1203.1300000000001</v>
      </c>
      <c r="C69" s="12">
        <v>150</v>
      </c>
      <c r="D69" s="12">
        <v>-1970.5</v>
      </c>
      <c r="E69" s="12">
        <v>624</v>
      </c>
      <c r="F69" s="12">
        <v>1287</v>
      </c>
      <c r="G69" s="33">
        <f t="shared" si="6"/>
        <v>1293.6300000000001</v>
      </c>
      <c r="H69" s="39">
        <f t="shared" si="1"/>
        <v>4.3121000000000007E-2</v>
      </c>
      <c r="I69" s="42">
        <f t="shared" si="7"/>
        <v>139824.42000000001</v>
      </c>
      <c r="J69" s="25"/>
      <c r="K69" s="34" t="str">
        <f t="shared" si="3"/>
        <v/>
      </c>
    </row>
    <row r="70" spans="1:12" x14ac:dyDescent="0.25">
      <c r="A70" s="67">
        <v>38930</v>
      </c>
      <c r="B70" s="50">
        <v>1657.75</v>
      </c>
      <c r="C70" s="15">
        <v>1400</v>
      </c>
      <c r="D70" s="15">
        <v>664</v>
      </c>
      <c r="E70" s="15">
        <v>-31</v>
      </c>
      <c r="F70" s="15">
        <v>-532</v>
      </c>
      <c r="G70" s="30">
        <f t="shared" si="6"/>
        <v>3158.75</v>
      </c>
      <c r="H70" s="31">
        <f t="shared" si="1"/>
        <v>0.10529166666666667</v>
      </c>
      <c r="I70" s="45">
        <f t="shared" si="7"/>
        <v>142983.17000000001</v>
      </c>
      <c r="J70" s="23"/>
      <c r="K70" s="35" t="str">
        <f t="shared" si="3"/>
        <v/>
      </c>
    </row>
    <row r="71" spans="1:12" ht="15.75" thickBot="1" x14ac:dyDescent="0.3">
      <c r="A71" s="67">
        <v>38961</v>
      </c>
      <c r="B71" s="51">
        <v>907.75</v>
      </c>
      <c r="C71" s="14">
        <v>488</v>
      </c>
      <c r="D71" s="14">
        <v>1897.5</v>
      </c>
      <c r="E71" s="14">
        <v>-332</v>
      </c>
      <c r="F71" s="14">
        <v>-220</v>
      </c>
      <c r="G71" s="36">
        <f t="shared" si="6"/>
        <v>2741.25</v>
      </c>
      <c r="H71" s="41">
        <f t="shared" si="1"/>
        <v>9.1374999999999998E-2</v>
      </c>
      <c r="I71" s="43">
        <f t="shared" si="7"/>
        <v>145724.42000000001</v>
      </c>
      <c r="J71" s="26">
        <f>G71+G70+G69</f>
        <v>7193.63</v>
      </c>
      <c r="K71" s="37">
        <f>H71+H70+H69</f>
        <v>0.23978766666666668</v>
      </c>
      <c r="L71" s="21"/>
    </row>
    <row r="72" spans="1:12" x14ac:dyDescent="0.25">
      <c r="A72" s="67">
        <v>38991</v>
      </c>
      <c r="B72" s="50">
        <v>140.63</v>
      </c>
      <c r="C72" s="15">
        <v>1650</v>
      </c>
      <c r="D72" s="15">
        <v>960.5</v>
      </c>
      <c r="E72" s="15">
        <v>-338</v>
      </c>
      <c r="F72" s="15">
        <v>-369</v>
      </c>
      <c r="G72" s="30">
        <f t="shared" si="6"/>
        <v>2044.13</v>
      </c>
      <c r="H72" s="31">
        <f t="shared" ref="H72:H135" si="22">G72/30000</f>
        <v>6.8137666666666666E-2</v>
      </c>
      <c r="I72" s="45">
        <f t="shared" si="7"/>
        <v>147768.55000000002</v>
      </c>
      <c r="J72" s="23"/>
      <c r="K72" s="35" t="str">
        <f t="shared" ref="K72:K73" si="23">IF(J72="","",J72/25000)</f>
        <v/>
      </c>
    </row>
    <row r="73" spans="1:12" x14ac:dyDescent="0.25">
      <c r="A73" s="67">
        <v>39022</v>
      </c>
      <c r="B73" s="50">
        <v>907</v>
      </c>
      <c r="C73" s="15">
        <v>1500</v>
      </c>
      <c r="D73" s="15">
        <v>1991.5</v>
      </c>
      <c r="E73" s="15">
        <v>943</v>
      </c>
      <c r="F73" s="15">
        <v>-107</v>
      </c>
      <c r="G73" s="30">
        <f t="shared" si="6"/>
        <v>5234.5</v>
      </c>
      <c r="H73" s="31">
        <f t="shared" si="22"/>
        <v>0.17448333333333332</v>
      </c>
      <c r="I73" s="45">
        <f t="shared" si="7"/>
        <v>153003.05000000002</v>
      </c>
      <c r="J73" s="23"/>
      <c r="K73" s="35" t="str">
        <f t="shared" si="23"/>
        <v/>
      </c>
    </row>
    <row r="74" spans="1:12" ht="15.75" thickBot="1" x14ac:dyDescent="0.3">
      <c r="A74" s="67">
        <v>39052</v>
      </c>
      <c r="B74" s="50">
        <v>-1546.13</v>
      </c>
      <c r="C74" s="15">
        <v>1363</v>
      </c>
      <c r="D74" s="15">
        <v>1118</v>
      </c>
      <c r="E74" s="15">
        <v>156</v>
      </c>
      <c r="F74" s="15">
        <v>-225</v>
      </c>
      <c r="G74" s="30">
        <f t="shared" si="6"/>
        <v>865.86999999999989</v>
      </c>
      <c r="H74" s="31">
        <f t="shared" si="22"/>
        <v>2.886233333333333E-2</v>
      </c>
      <c r="I74" s="45">
        <f t="shared" si="7"/>
        <v>153868.92000000001</v>
      </c>
      <c r="J74" s="24">
        <f>G74+G73+G72</f>
        <v>8144.5</v>
      </c>
      <c r="K74" s="35">
        <f>H74+H73+H72</f>
        <v>0.2714833333333333</v>
      </c>
      <c r="L74" s="21"/>
    </row>
    <row r="75" spans="1:12" x14ac:dyDescent="0.25">
      <c r="A75" s="67">
        <v>39083</v>
      </c>
      <c r="B75" s="49">
        <v>-484</v>
      </c>
      <c r="C75" s="12">
        <v>1450</v>
      </c>
      <c r="D75" s="12">
        <v>-789</v>
      </c>
      <c r="E75" s="12">
        <v>206</v>
      </c>
      <c r="F75" s="12">
        <v>56</v>
      </c>
      <c r="G75" s="33">
        <f t="shared" si="6"/>
        <v>439</v>
      </c>
      <c r="H75" s="39">
        <f t="shared" si="22"/>
        <v>1.4633333333333333E-2</v>
      </c>
      <c r="I75" s="42">
        <f t="shared" si="7"/>
        <v>154307.92000000001</v>
      </c>
      <c r="J75" s="25"/>
      <c r="K75" s="34" t="str">
        <f t="shared" ref="K75:K76" si="24">IF(J75="","",J75/25000)</f>
        <v/>
      </c>
    </row>
    <row r="76" spans="1:12" x14ac:dyDescent="0.25">
      <c r="A76" s="67">
        <v>39114</v>
      </c>
      <c r="B76" s="50">
        <v>1079.25</v>
      </c>
      <c r="C76" s="15">
        <v>-1088</v>
      </c>
      <c r="D76" s="15">
        <v>-370</v>
      </c>
      <c r="E76" s="15">
        <v>-682</v>
      </c>
      <c r="F76" s="15">
        <v>-432</v>
      </c>
      <c r="G76" s="30">
        <f t="shared" si="6"/>
        <v>-1492.75</v>
      </c>
      <c r="H76" s="31">
        <f t="shared" si="22"/>
        <v>-4.9758333333333335E-2</v>
      </c>
      <c r="I76" s="45">
        <f t="shared" si="7"/>
        <v>152815.17000000001</v>
      </c>
      <c r="J76" s="23"/>
      <c r="K76" s="35" t="str">
        <f t="shared" si="24"/>
        <v/>
      </c>
    </row>
    <row r="77" spans="1:12" ht="15.75" thickBot="1" x14ac:dyDescent="0.3">
      <c r="A77" s="67">
        <v>39142</v>
      </c>
      <c r="B77" s="51">
        <v>235.88</v>
      </c>
      <c r="C77" s="14">
        <v>88</v>
      </c>
      <c r="D77" s="14">
        <v>-1376</v>
      </c>
      <c r="E77" s="14">
        <v>-531</v>
      </c>
      <c r="F77" s="14">
        <v>331</v>
      </c>
      <c r="G77" s="36">
        <f t="shared" si="6"/>
        <v>-1252.1199999999999</v>
      </c>
      <c r="H77" s="41">
        <f t="shared" si="22"/>
        <v>-4.1737333333333328E-2</v>
      </c>
      <c r="I77" s="43">
        <f t="shared" si="7"/>
        <v>151563.05000000002</v>
      </c>
      <c r="J77" s="26">
        <f>G77+G76+G75</f>
        <v>-2305.87</v>
      </c>
      <c r="K77" s="37">
        <f>H77+H76+H75</f>
        <v>-7.6862333333333338E-2</v>
      </c>
      <c r="L77" s="21"/>
    </row>
    <row r="78" spans="1:12" x14ac:dyDescent="0.25">
      <c r="A78" s="67">
        <v>39173</v>
      </c>
      <c r="B78" s="50">
        <v>187.5</v>
      </c>
      <c r="C78" s="15">
        <v>1500</v>
      </c>
      <c r="D78" s="15">
        <v>2405</v>
      </c>
      <c r="E78" s="15">
        <v>12</v>
      </c>
      <c r="F78" s="15">
        <v>580</v>
      </c>
      <c r="G78" s="30">
        <f t="shared" si="6"/>
        <v>4684.5</v>
      </c>
      <c r="H78" s="31">
        <f t="shared" si="22"/>
        <v>0.15615000000000001</v>
      </c>
      <c r="I78" s="45">
        <f t="shared" si="7"/>
        <v>156247.55000000002</v>
      </c>
      <c r="J78" s="23"/>
      <c r="K78" s="35" t="str">
        <f t="shared" ref="K78:K79" si="25">IF(J78="","",J78/25000)</f>
        <v/>
      </c>
    </row>
    <row r="79" spans="1:12" x14ac:dyDescent="0.25">
      <c r="A79" s="67">
        <v>39203</v>
      </c>
      <c r="B79" s="50">
        <v>-1859</v>
      </c>
      <c r="C79" s="15">
        <v>1500</v>
      </c>
      <c r="D79" s="15">
        <v>3040</v>
      </c>
      <c r="E79" s="15">
        <v>249</v>
      </c>
      <c r="F79" s="15">
        <v>-19</v>
      </c>
      <c r="G79" s="30">
        <f t="shared" si="6"/>
        <v>2911</v>
      </c>
      <c r="H79" s="31">
        <f t="shared" si="22"/>
        <v>9.7033333333333333E-2</v>
      </c>
      <c r="I79" s="45">
        <f t="shared" si="7"/>
        <v>159158.55000000002</v>
      </c>
      <c r="J79" s="23"/>
      <c r="K79" s="35" t="str">
        <f t="shared" si="25"/>
        <v/>
      </c>
    </row>
    <row r="80" spans="1:12" ht="15.75" thickBot="1" x14ac:dyDescent="0.3">
      <c r="A80" s="67">
        <v>39234</v>
      </c>
      <c r="B80" s="50">
        <v>0</v>
      </c>
      <c r="C80" s="15">
        <v>-925</v>
      </c>
      <c r="D80" s="15">
        <v>-536.5</v>
      </c>
      <c r="E80" s="15">
        <v>12</v>
      </c>
      <c r="F80" s="15">
        <v>-188</v>
      </c>
      <c r="G80" s="30">
        <f t="shared" si="6"/>
        <v>-1637.5</v>
      </c>
      <c r="H80" s="31">
        <f t="shared" si="22"/>
        <v>-5.4583333333333331E-2</v>
      </c>
      <c r="I80" s="45">
        <f t="shared" si="7"/>
        <v>157521.05000000002</v>
      </c>
      <c r="J80" s="24">
        <f>G80+G79+G78</f>
        <v>5958</v>
      </c>
      <c r="K80" s="35">
        <f>H80+H79+H78</f>
        <v>0.1986</v>
      </c>
      <c r="L80" s="21"/>
    </row>
    <row r="81" spans="1:12" x14ac:dyDescent="0.25">
      <c r="A81" s="67">
        <v>39264</v>
      </c>
      <c r="B81" s="49">
        <v>1001.88</v>
      </c>
      <c r="C81" s="12">
        <v>-2338</v>
      </c>
      <c r="D81" s="12">
        <v>-3327.5</v>
      </c>
      <c r="E81" s="12">
        <v>556</v>
      </c>
      <c r="F81" s="12">
        <v>793</v>
      </c>
      <c r="G81" s="33">
        <f t="shared" si="6"/>
        <v>-3314.62</v>
      </c>
      <c r="H81" s="39">
        <f t="shared" si="22"/>
        <v>-0.11048733333333333</v>
      </c>
      <c r="I81" s="42">
        <f t="shared" si="7"/>
        <v>154206.43000000002</v>
      </c>
      <c r="J81" s="25"/>
      <c r="K81" s="34" t="str">
        <f t="shared" ref="K81:K82" si="26">IF(J81="","",J81/25000)</f>
        <v/>
      </c>
    </row>
    <row r="82" spans="1:12" x14ac:dyDescent="0.25">
      <c r="A82" s="67">
        <v>39295</v>
      </c>
      <c r="B82" s="50">
        <v>1487.75</v>
      </c>
      <c r="C82" s="15">
        <v>425</v>
      </c>
      <c r="D82" s="15">
        <v>-1031.5</v>
      </c>
      <c r="E82" s="15">
        <v>0</v>
      </c>
      <c r="F82" s="15">
        <v>-369</v>
      </c>
      <c r="G82" s="30">
        <f t="shared" ref="G82:G145" si="27">B82+C82+D82+E82+F82</f>
        <v>512.25</v>
      </c>
      <c r="H82" s="31">
        <f t="shared" si="22"/>
        <v>1.7075E-2</v>
      </c>
      <c r="I82" s="45">
        <f t="shared" ref="I82:I145" si="28">I81+G82</f>
        <v>154718.68000000002</v>
      </c>
      <c r="J82" s="23"/>
      <c r="K82" s="35" t="str">
        <f t="shared" si="26"/>
        <v/>
      </c>
    </row>
    <row r="83" spans="1:12" ht="15.75" thickBot="1" x14ac:dyDescent="0.3">
      <c r="A83" s="67">
        <v>39326</v>
      </c>
      <c r="B83" s="51">
        <v>18.25</v>
      </c>
      <c r="C83" s="14">
        <v>1763</v>
      </c>
      <c r="D83" s="14">
        <v>1294</v>
      </c>
      <c r="E83" s="14">
        <v>0</v>
      </c>
      <c r="F83" s="14">
        <v>1849</v>
      </c>
      <c r="G83" s="36">
        <f t="shared" si="27"/>
        <v>4924.25</v>
      </c>
      <c r="H83" s="41">
        <f t="shared" si="22"/>
        <v>0.16414166666666666</v>
      </c>
      <c r="I83" s="43">
        <f t="shared" si="28"/>
        <v>159642.93000000002</v>
      </c>
      <c r="J83" s="26">
        <f>G83+G82+G81</f>
        <v>2121.88</v>
      </c>
      <c r="K83" s="37">
        <f>H83+H82+H81</f>
        <v>7.0729333333333338E-2</v>
      </c>
      <c r="L83" s="21"/>
    </row>
    <row r="84" spans="1:12" x14ac:dyDescent="0.25">
      <c r="A84" s="67">
        <v>39356</v>
      </c>
      <c r="B84" s="50">
        <v>704.63</v>
      </c>
      <c r="C84" s="15">
        <v>-1288</v>
      </c>
      <c r="D84" s="15">
        <v>-361</v>
      </c>
      <c r="E84" s="15">
        <v>187</v>
      </c>
      <c r="F84" s="15">
        <v>543</v>
      </c>
      <c r="G84" s="30">
        <f t="shared" si="27"/>
        <v>-214.37</v>
      </c>
      <c r="H84" s="31">
        <f t="shared" si="22"/>
        <v>-7.1456666666666665E-3</v>
      </c>
      <c r="I84" s="45">
        <f t="shared" si="28"/>
        <v>159428.56000000003</v>
      </c>
      <c r="J84" s="23"/>
      <c r="K84" s="35" t="str">
        <f t="shared" ref="K84:K130" si="29">IF(J84="","",J84/25000)</f>
        <v/>
      </c>
    </row>
    <row r="85" spans="1:12" x14ac:dyDescent="0.25">
      <c r="A85" s="67">
        <v>39387</v>
      </c>
      <c r="B85" s="50">
        <v>4362.38</v>
      </c>
      <c r="C85" s="15">
        <v>0</v>
      </c>
      <c r="D85" s="15">
        <v>0</v>
      </c>
      <c r="E85" s="15">
        <v>793</v>
      </c>
      <c r="F85" s="15">
        <v>824</v>
      </c>
      <c r="G85" s="30">
        <f t="shared" si="27"/>
        <v>5979.38</v>
      </c>
      <c r="H85" s="31">
        <f t="shared" si="22"/>
        <v>0.19931266666666667</v>
      </c>
      <c r="I85" s="45">
        <f t="shared" si="28"/>
        <v>165407.94000000003</v>
      </c>
      <c r="J85" s="23"/>
      <c r="K85" s="35" t="str">
        <f t="shared" si="29"/>
        <v/>
      </c>
    </row>
    <row r="86" spans="1:12" ht="15.75" thickBot="1" x14ac:dyDescent="0.3">
      <c r="A86" s="67">
        <v>39417</v>
      </c>
      <c r="B86" s="50">
        <v>579.63</v>
      </c>
      <c r="C86" s="15">
        <v>1788</v>
      </c>
      <c r="D86" s="15">
        <v>-371.5</v>
      </c>
      <c r="E86" s="15">
        <v>0</v>
      </c>
      <c r="F86" s="15">
        <v>668</v>
      </c>
      <c r="G86" s="30">
        <f t="shared" si="27"/>
        <v>2664.13</v>
      </c>
      <c r="H86" s="31">
        <f t="shared" si="22"/>
        <v>8.8804333333333332E-2</v>
      </c>
      <c r="I86" s="45">
        <f t="shared" si="28"/>
        <v>168072.07000000004</v>
      </c>
      <c r="J86" s="24">
        <f>G86+G85+G84</f>
        <v>8429.14</v>
      </c>
      <c r="K86" s="35">
        <f>H86+H85+H84</f>
        <v>0.28097133333333335</v>
      </c>
      <c r="L86" s="21"/>
    </row>
    <row r="87" spans="1:12" x14ac:dyDescent="0.25">
      <c r="A87" s="67">
        <v>39448</v>
      </c>
      <c r="B87" s="49">
        <v>4471</v>
      </c>
      <c r="C87" s="12">
        <v>-512</v>
      </c>
      <c r="D87" s="12">
        <v>193.5</v>
      </c>
      <c r="E87" s="12">
        <v>0</v>
      </c>
      <c r="F87" s="12">
        <v>-369</v>
      </c>
      <c r="G87" s="33">
        <f t="shared" si="27"/>
        <v>3783.5</v>
      </c>
      <c r="H87" s="39">
        <f t="shared" si="22"/>
        <v>0.12611666666666665</v>
      </c>
      <c r="I87" s="42">
        <f t="shared" si="28"/>
        <v>171855.57000000004</v>
      </c>
      <c r="J87" s="25"/>
      <c r="K87" s="34" t="str">
        <f t="shared" ref="K87:K88" si="30">IF(J87="","",J87/25000)</f>
        <v/>
      </c>
    </row>
    <row r="88" spans="1:12" x14ac:dyDescent="0.25">
      <c r="A88" s="67">
        <v>39479</v>
      </c>
      <c r="B88" s="50">
        <v>2799.13</v>
      </c>
      <c r="C88" s="15">
        <v>138</v>
      </c>
      <c r="D88" s="15">
        <v>-208</v>
      </c>
      <c r="E88" s="15">
        <v>1380</v>
      </c>
      <c r="F88" s="15">
        <v>124</v>
      </c>
      <c r="G88" s="30">
        <f t="shared" si="27"/>
        <v>4233.13</v>
      </c>
      <c r="H88" s="31">
        <f t="shared" si="22"/>
        <v>0.14110433333333333</v>
      </c>
      <c r="I88" s="45">
        <f t="shared" si="28"/>
        <v>176088.70000000004</v>
      </c>
      <c r="J88" s="23"/>
      <c r="K88" s="35" t="str">
        <f t="shared" si="30"/>
        <v/>
      </c>
    </row>
    <row r="89" spans="1:12" ht="15.75" thickBot="1" x14ac:dyDescent="0.3">
      <c r="A89" s="67">
        <v>39508</v>
      </c>
      <c r="B89" s="51">
        <v>2036.5</v>
      </c>
      <c r="C89" s="14">
        <v>900</v>
      </c>
      <c r="D89" s="14">
        <v>0</v>
      </c>
      <c r="E89" s="14">
        <v>-531</v>
      </c>
      <c r="F89" s="14">
        <v>-738</v>
      </c>
      <c r="G89" s="36">
        <f t="shared" si="27"/>
        <v>1667.5</v>
      </c>
      <c r="H89" s="41">
        <f t="shared" si="22"/>
        <v>5.5583333333333332E-2</v>
      </c>
      <c r="I89" s="43">
        <f t="shared" si="28"/>
        <v>177756.20000000004</v>
      </c>
      <c r="J89" s="26">
        <f>G89+G88+G87</f>
        <v>9684.130000000001</v>
      </c>
      <c r="K89" s="37">
        <f>H89+H88+H87</f>
        <v>0.3228043333333333</v>
      </c>
      <c r="L89" s="21"/>
    </row>
    <row r="90" spans="1:12" x14ac:dyDescent="0.25">
      <c r="A90" s="67">
        <v>39539</v>
      </c>
      <c r="B90" s="50">
        <v>-2405.88</v>
      </c>
      <c r="C90" s="15">
        <v>938</v>
      </c>
      <c r="D90" s="15">
        <v>681.5</v>
      </c>
      <c r="E90" s="15">
        <v>0</v>
      </c>
      <c r="F90" s="15">
        <v>2480</v>
      </c>
      <c r="G90" s="30">
        <f t="shared" si="27"/>
        <v>1693.62</v>
      </c>
      <c r="H90" s="31">
        <f t="shared" si="22"/>
        <v>5.6453999999999997E-2</v>
      </c>
      <c r="I90" s="45">
        <f t="shared" si="28"/>
        <v>179449.82000000004</v>
      </c>
      <c r="J90" s="23"/>
      <c r="K90" s="35" t="str">
        <f t="shared" ref="K90:K91" si="31">IF(J90="","",J90/25000)</f>
        <v/>
      </c>
    </row>
    <row r="91" spans="1:12" x14ac:dyDescent="0.25">
      <c r="A91" s="67">
        <v>39569</v>
      </c>
      <c r="B91" s="50">
        <v>-1093.3800000000001</v>
      </c>
      <c r="C91" s="15">
        <v>-1213</v>
      </c>
      <c r="D91" s="15">
        <v>-537.5</v>
      </c>
      <c r="E91" s="15">
        <v>37</v>
      </c>
      <c r="F91" s="15">
        <v>-588</v>
      </c>
      <c r="G91" s="30">
        <f t="shared" si="27"/>
        <v>-3394.88</v>
      </c>
      <c r="H91" s="31">
        <f t="shared" si="22"/>
        <v>-0.11316266666666668</v>
      </c>
      <c r="I91" s="45">
        <f t="shared" si="28"/>
        <v>176054.94000000003</v>
      </c>
      <c r="J91" s="23"/>
      <c r="K91" s="35" t="str">
        <f t="shared" si="31"/>
        <v/>
      </c>
    </row>
    <row r="92" spans="1:12" ht="15.75" thickBot="1" x14ac:dyDescent="0.3">
      <c r="A92" s="67">
        <v>39600</v>
      </c>
      <c r="B92" s="50">
        <v>3376.5</v>
      </c>
      <c r="C92" s="15">
        <v>750</v>
      </c>
      <c r="D92" s="15">
        <v>0</v>
      </c>
      <c r="E92" s="15">
        <v>-225</v>
      </c>
      <c r="F92" s="15">
        <v>0</v>
      </c>
      <c r="G92" s="30">
        <f t="shared" si="27"/>
        <v>3901.5</v>
      </c>
      <c r="H92" s="31">
        <f t="shared" si="22"/>
        <v>0.13005</v>
      </c>
      <c r="I92" s="45">
        <f t="shared" si="28"/>
        <v>179956.44000000003</v>
      </c>
      <c r="J92" s="24">
        <f>G92+G91+G90</f>
        <v>2200.2399999999998</v>
      </c>
      <c r="K92" s="35">
        <f>H92+H91+H90</f>
        <v>7.3341333333333314E-2</v>
      </c>
      <c r="L92" s="21"/>
    </row>
    <row r="93" spans="1:12" x14ac:dyDescent="0.25">
      <c r="A93" s="67">
        <v>39630</v>
      </c>
      <c r="B93" s="49">
        <v>1987.38</v>
      </c>
      <c r="C93" s="12">
        <v>-613</v>
      </c>
      <c r="D93" s="12">
        <v>90.5</v>
      </c>
      <c r="E93" s="12">
        <v>0</v>
      </c>
      <c r="F93" s="12">
        <v>-1107</v>
      </c>
      <c r="G93" s="33">
        <f t="shared" si="27"/>
        <v>357.88000000000011</v>
      </c>
      <c r="H93" s="39">
        <f t="shared" si="22"/>
        <v>1.1929333333333337E-2</v>
      </c>
      <c r="I93" s="42">
        <f t="shared" si="28"/>
        <v>180314.32000000004</v>
      </c>
      <c r="J93" s="25"/>
      <c r="K93" s="34" t="str">
        <f t="shared" ref="K93:K94" si="32">IF(J93="","",J93/25000)</f>
        <v/>
      </c>
    </row>
    <row r="94" spans="1:12" x14ac:dyDescent="0.25">
      <c r="A94" s="67">
        <v>39661</v>
      </c>
      <c r="B94" s="50">
        <v>331.13</v>
      </c>
      <c r="C94" s="15">
        <v>288</v>
      </c>
      <c r="D94" s="15">
        <v>1521.5</v>
      </c>
      <c r="E94" s="15">
        <v>56</v>
      </c>
      <c r="F94" s="15">
        <v>624</v>
      </c>
      <c r="G94" s="30">
        <f t="shared" si="27"/>
        <v>2820.63</v>
      </c>
      <c r="H94" s="31">
        <f t="shared" si="22"/>
        <v>9.4021000000000007E-2</v>
      </c>
      <c r="I94" s="45">
        <f t="shared" si="28"/>
        <v>183134.95000000004</v>
      </c>
      <c r="J94" s="23"/>
      <c r="K94" s="35" t="str">
        <f t="shared" si="32"/>
        <v/>
      </c>
    </row>
    <row r="95" spans="1:12" ht="15.75" thickBot="1" x14ac:dyDescent="0.3">
      <c r="A95" s="67">
        <v>39692</v>
      </c>
      <c r="B95" s="51">
        <v>3926</v>
      </c>
      <c r="C95" s="14">
        <v>-1988</v>
      </c>
      <c r="D95" s="14">
        <v>227.5</v>
      </c>
      <c r="E95" s="14">
        <v>0</v>
      </c>
      <c r="F95" s="14">
        <v>-738</v>
      </c>
      <c r="G95" s="36">
        <f t="shared" si="27"/>
        <v>1427.5</v>
      </c>
      <c r="H95" s="41">
        <f t="shared" si="22"/>
        <v>4.7583333333333332E-2</v>
      </c>
      <c r="I95" s="43">
        <f t="shared" si="28"/>
        <v>184562.45000000004</v>
      </c>
      <c r="J95" s="26">
        <f>G95+G94+G93</f>
        <v>4606.01</v>
      </c>
      <c r="K95" s="37">
        <f>H95+H94+H93</f>
        <v>0.15353366666666668</v>
      </c>
      <c r="L95" s="21"/>
    </row>
    <row r="96" spans="1:12" x14ac:dyDescent="0.25">
      <c r="A96" s="67">
        <v>39722</v>
      </c>
      <c r="B96" s="50">
        <v>-1904.75</v>
      </c>
      <c r="C96" s="15">
        <v>0</v>
      </c>
      <c r="D96" s="15">
        <v>0</v>
      </c>
      <c r="E96" s="15">
        <v>1243</v>
      </c>
      <c r="F96" s="15">
        <v>0</v>
      </c>
      <c r="G96" s="30">
        <f t="shared" si="27"/>
        <v>-661.75</v>
      </c>
      <c r="H96" s="31">
        <f t="shared" si="22"/>
        <v>-2.2058333333333333E-2</v>
      </c>
      <c r="I96" s="45">
        <f t="shared" si="28"/>
        <v>183900.70000000004</v>
      </c>
      <c r="J96" s="23"/>
      <c r="K96" s="35" t="str">
        <f t="shared" ref="K96:K97" si="33">IF(J96="","",J96/25000)</f>
        <v/>
      </c>
    </row>
    <row r="97" spans="1:12" x14ac:dyDescent="0.25">
      <c r="A97" s="67">
        <v>39753</v>
      </c>
      <c r="B97" s="50">
        <v>3442.75</v>
      </c>
      <c r="C97" s="15">
        <v>288</v>
      </c>
      <c r="D97" s="15">
        <v>543</v>
      </c>
      <c r="E97" s="15">
        <v>0</v>
      </c>
      <c r="F97" s="15">
        <v>524</v>
      </c>
      <c r="G97" s="30">
        <f t="shared" si="27"/>
        <v>4797.75</v>
      </c>
      <c r="H97" s="31">
        <f t="shared" si="22"/>
        <v>0.15992500000000001</v>
      </c>
      <c r="I97" s="45">
        <f t="shared" si="28"/>
        <v>188698.45000000004</v>
      </c>
      <c r="J97" s="23"/>
      <c r="K97" s="35" t="str">
        <f t="shared" si="33"/>
        <v/>
      </c>
    </row>
    <row r="98" spans="1:12" ht="15.75" thickBot="1" x14ac:dyDescent="0.3">
      <c r="A98" s="67">
        <v>39783</v>
      </c>
      <c r="B98" s="50">
        <v>1803.25</v>
      </c>
      <c r="C98" s="15">
        <v>1675</v>
      </c>
      <c r="D98" s="15">
        <v>-587.5</v>
      </c>
      <c r="E98" s="15">
        <v>2106</v>
      </c>
      <c r="F98" s="15">
        <v>1468</v>
      </c>
      <c r="G98" s="30">
        <f t="shared" si="27"/>
        <v>6464.75</v>
      </c>
      <c r="H98" s="31">
        <f t="shared" si="22"/>
        <v>0.21549166666666666</v>
      </c>
      <c r="I98" s="45">
        <f t="shared" si="28"/>
        <v>195163.20000000004</v>
      </c>
      <c r="J98" s="24">
        <f>G98+G97+G96</f>
        <v>10600.75</v>
      </c>
      <c r="K98" s="35">
        <f>H98+H97+H96</f>
        <v>0.35335833333333333</v>
      </c>
      <c r="L98" s="21"/>
    </row>
    <row r="99" spans="1:12" x14ac:dyDescent="0.25">
      <c r="A99" s="67">
        <v>39814</v>
      </c>
      <c r="B99" s="49">
        <v>3032.38</v>
      </c>
      <c r="C99" s="12">
        <v>138</v>
      </c>
      <c r="D99" s="12">
        <v>-354.5</v>
      </c>
      <c r="E99" s="12">
        <v>-188</v>
      </c>
      <c r="F99" s="12">
        <v>656</v>
      </c>
      <c r="G99" s="33">
        <f t="shared" si="27"/>
        <v>3283.88</v>
      </c>
      <c r="H99" s="39">
        <f t="shared" si="22"/>
        <v>0.10946266666666667</v>
      </c>
      <c r="I99" s="42">
        <f t="shared" si="28"/>
        <v>198447.08000000005</v>
      </c>
      <c r="J99" s="25"/>
      <c r="K99" s="34" t="str">
        <f t="shared" si="29"/>
        <v/>
      </c>
    </row>
    <row r="100" spans="1:12" x14ac:dyDescent="0.25">
      <c r="A100" s="67">
        <v>39845</v>
      </c>
      <c r="B100" s="50">
        <v>0</v>
      </c>
      <c r="C100" s="15">
        <v>0</v>
      </c>
      <c r="D100" s="15">
        <v>-1557</v>
      </c>
      <c r="E100" s="15">
        <v>318</v>
      </c>
      <c r="F100" s="15">
        <v>199</v>
      </c>
      <c r="G100" s="30">
        <f t="shared" si="27"/>
        <v>-1040</v>
      </c>
      <c r="H100" s="31">
        <f t="shared" si="22"/>
        <v>-3.4666666666666665E-2</v>
      </c>
      <c r="I100" s="45">
        <f t="shared" si="28"/>
        <v>197407.08000000005</v>
      </c>
      <c r="J100" s="23"/>
      <c r="K100" s="35" t="str">
        <f t="shared" si="29"/>
        <v/>
      </c>
    </row>
    <row r="101" spans="1:12" ht="15.75" thickBot="1" x14ac:dyDescent="0.3">
      <c r="A101" s="67">
        <v>39873</v>
      </c>
      <c r="B101" s="51">
        <v>1158.8800000000001</v>
      </c>
      <c r="C101" s="14">
        <v>-613</v>
      </c>
      <c r="D101" s="14">
        <v>895</v>
      </c>
      <c r="E101" s="14">
        <v>206</v>
      </c>
      <c r="F101" s="14">
        <v>2036</v>
      </c>
      <c r="G101" s="36">
        <f t="shared" si="27"/>
        <v>3682.88</v>
      </c>
      <c r="H101" s="41">
        <f t="shared" si="22"/>
        <v>0.12276266666666667</v>
      </c>
      <c r="I101" s="43">
        <f t="shared" si="28"/>
        <v>201089.96000000005</v>
      </c>
      <c r="J101" s="26">
        <f>G101+G100+G99</f>
        <v>5926.76</v>
      </c>
      <c r="K101" s="37">
        <f>H101+H100+H99</f>
        <v>0.19755866666666666</v>
      </c>
      <c r="L101" s="21"/>
    </row>
    <row r="102" spans="1:12" x14ac:dyDescent="0.25">
      <c r="A102" s="67">
        <v>39904</v>
      </c>
      <c r="B102" s="49">
        <v>-2202</v>
      </c>
      <c r="C102" s="12">
        <v>1650</v>
      </c>
      <c r="D102" s="12">
        <v>1059</v>
      </c>
      <c r="E102" s="12">
        <v>718</v>
      </c>
      <c r="F102" s="12">
        <v>762</v>
      </c>
      <c r="G102" s="33">
        <f t="shared" si="27"/>
        <v>1987</v>
      </c>
      <c r="H102" s="39">
        <f t="shared" si="22"/>
        <v>6.6233333333333338E-2</v>
      </c>
      <c r="I102" s="42">
        <f t="shared" si="28"/>
        <v>203076.96000000005</v>
      </c>
      <c r="J102" s="25"/>
      <c r="K102" s="34" t="str">
        <f t="shared" ref="K102:K103" si="34">IF(J102="","",J102/25000)</f>
        <v/>
      </c>
    </row>
    <row r="103" spans="1:12" x14ac:dyDescent="0.25">
      <c r="A103" s="67">
        <v>39934</v>
      </c>
      <c r="B103" s="50">
        <v>0</v>
      </c>
      <c r="C103" s="15">
        <v>1888</v>
      </c>
      <c r="D103" s="15">
        <v>2883.5</v>
      </c>
      <c r="E103" s="15">
        <v>-56</v>
      </c>
      <c r="F103" s="15">
        <v>911</v>
      </c>
      <c r="G103" s="30">
        <f t="shared" si="27"/>
        <v>5626.5</v>
      </c>
      <c r="H103" s="31">
        <f t="shared" si="22"/>
        <v>0.18754999999999999</v>
      </c>
      <c r="I103" s="45">
        <f t="shared" si="28"/>
        <v>208703.46000000005</v>
      </c>
      <c r="J103" s="23"/>
      <c r="K103" s="35" t="str">
        <f t="shared" si="34"/>
        <v/>
      </c>
    </row>
    <row r="104" spans="1:12" ht="15.75" thickBot="1" x14ac:dyDescent="0.3">
      <c r="A104" s="67">
        <v>39965</v>
      </c>
      <c r="B104" s="51">
        <v>-93.38</v>
      </c>
      <c r="C104" s="14">
        <v>1638</v>
      </c>
      <c r="D104" s="14">
        <v>-531.5</v>
      </c>
      <c r="E104" s="14">
        <v>524</v>
      </c>
      <c r="F104" s="14">
        <v>-119</v>
      </c>
      <c r="G104" s="36">
        <f t="shared" si="27"/>
        <v>1418.12</v>
      </c>
      <c r="H104" s="41">
        <f t="shared" si="22"/>
        <v>4.7270666666666662E-2</v>
      </c>
      <c r="I104" s="43">
        <f t="shared" si="28"/>
        <v>210121.58000000005</v>
      </c>
      <c r="J104" s="26">
        <f>G104+G103+G102</f>
        <v>9031.619999999999</v>
      </c>
      <c r="K104" s="37">
        <f>H104+H103+H102</f>
        <v>0.30105399999999999</v>
      </c>
      <c r="L104" s="21"/>
    </row>
    <row r="105" spans="1:12" x14ac:dyDescent="0.25">
      <c r="A105" s="67">
        <v>39995</v>
      </c>
      <c r="B105" s="50">
        <v>737.38</v>
      </c>
      <c r="C105" s="15">
        <v>1375</v>
      </c>
      <c r="D105" s="15">
        <v>1370.5</v>
      </c>
      <c r="E105" s="15">
        <v>0</v>
      </c>
      <c r="F105" s="15">
        <v>724</v>
      </c>
      <c r="G105" s="30">
        <f t="shared" si="27"/>
        <v>4206.88</v>
      </c>
      <c r="H105" s="31">
        <f t="shared" si="22"/>
        <v>0.14022933333333334</v>
      </c>
      <c r="I105" s="45">
        <f t="shared" si="28"/>
        <v>214328.46000000005</v>
      </c>
      <c r="J105" s="23"/>
      <c r="K105" s="35" t="str">
        <f t="shared" ref="K105:K106" si="35">IF(J105="","",J105/25000)</f>
        <v/>
      </c>
    </row>
    <row r="106" spans="1:12" x14ac:dyDescent="0.25">
      <c r="A106" s="67">
        <v>40026</v>
      </c>
      <c r="B106" s="50">
        <v>939</v>
      </c>
      <c r="C106" s="15">
        <v>888</v>
      </c>
      <c r="D106" s="15">
        <v>2635</v>
      </c>
      <c r="E106" s="15">
        <v>-563</v>
      </c>
      <c r="F106" s="15">
        <v>430</v>
      </c>
      <c r="G106" s="30">
        <f t="shared" si="27"/>
        <v>4329</v>
      </c>
      <c r="H106" s="31">
        <f t="shared" si="22"/>
        <v>0.14430000000000001</v>
      </c>
      <c r="I106" s="45">
        <f t="shared" si="28"/>
        <v>218657.46000000005</v>
      </c>
      <c r="J106" s="23"/>
      <c r="K106" s="35" t="str">
        <f t="shared" si="35"/>
        <v/>
      </c>
    </row>
    <row r="107" spans="1:12" ht="15.75" thickBot="1" x14ac:dyDescent="0.3">
      <c r="A107" s="67">
        <v>40057</v>
      </c>
      <c r="B107" s="50">
        <v>954.63</v>
      </c>
      <c r="C107" s="15">
        <v>100</v>
      </c>
      <c r="D107" s="15">
        <v>197</v>
      </c>
      <c r="E107" s="15">
        <v>0</v>
      </c>
      <c r="F107" s="15">
        <v>-182</v>
      </c>
      <c r="G107" s="30">
        <f t="shared" si="27"/>
        <v>1069.6300000000001</v>
      </c>
      <c r="H107" s="31">
        <f t="shared" si="22"/>
        <v>3.5654333333333336E-2</v>
      </c>
      <c r="I107" s="45">
        <f t="shared" si="28"/>
        <v>219727.09000000005</v>
      </c>
      <c r="J107" s="24">
        <f>G107+G106+G105</f>
        <v>9605.51</v>
      </c>
      <c r="K107" s="35">
        <f>H107+H106+H105</f>
        <v>0.3201836666666667</v>
      </c>
      <c r="L107" s="21"/>
    </row>
    <row r="108" spans="1:12" x14ac:dyDescent="0.25">
      <c r="A108" s="67">
        <v>40087</v>
      </c>
      <c r="B108" s="49">
        <v>-701.25</v>
      </c>
      <c r="C108" s="12">
        <v>250</v>
      </c>
      <c r="D108" s="12">
        <v>-1640.5</v>
      </c>
      <c r="E108" s="12">
        <v>1206</v>
      </c>
      <c r="F108" s="12">
        <v>211</v>
      </c>
      <c r="G108" s="33">
        <f t="shared" si="27"/>
        <v>-674.75</v>
      </c>
      <c r="H108" s="39">
        <f t="shared" si="22"/>
        <v>-2.2491666666666667E-2</v>
      </c>
      <c r="I108" s="42">
        <f t="shared" si="28"/>
        <v>219052.34000000005</v>
      </c>
      <c r="J108" s="25"/>
      <c r="K108" s="34" t="str">
        <f t="shared" ref="K108:K109" si="36">IF(J108="","",J108/25000)</f>
        <v/>
      </c>
    </row>
    <row r="109" spans="1:12" x14ac:dyDescent="0.25">
      <c r="A109" s="67">
        <v>40118</v>
      </c>
      <c r="B109" s="50">
        <v>2221</v>
      </c>
      <c r="C109" s="15">
        <v>1863</v>
      </c>
      <c r="D109" s="15">
        <v>1210.5</v>
      </c>
      <c r="E109" s="15">
        <v>-125</v>
      </c>
      <c r="F109" s="15">
        <v>111</v>
      </c>
      <c r="G109" s="30">
        <f t="shared" si="27"/>
        <v>5280.5</v>
      </c>
      <c r="H109" s="31">
        <f t="shared" si="22"/>
        <v>0.17601666666666665</v>
      </c>
      <c r="I109" s="45">
        <f t="shared" si="28"/>
        <v>224332.84000000005</v>
      </c>
      <c r="J109" s="23"/>
      <c r="K109" s="35" t="str">
        <f t="shared" si="36"/>
        <v/>
      </c>
    </row>
    <row r="110" spans="1:12" ht="15.75" thickBot="1" x14ac:dyDescent="0.3">
      <c r="A110" s="67">
        <v>40148</v>
      </c>
      <c r="B110" s="51">
        <v>-2421.13</v>
      </c>
      <c r="C110" s="14">
        <v>1113</v>
      </c>
      <c r="D110" s="14">
        <v>1504.5</v>
      </c>
      <c r="E110" s="14">
        <v>-326</v>
      </c>
      <c r="F110" s="14">
        <v>-689</v>
      </c>
      <c r="G110" s="36">
        <f t="shared" si="27"/>
        <v>-818.63000000000011</v>
      </c>
      <c r="H110" s="41">
        <f t="shared" si="22"/>
        <v>-2.7287666666666672E-2</v>
      </c>
      <c r="I110" s="43">
        <f t="shared" si="28"/>
        <v>223514.21000000005</v>
      </c>
      <c r="J110" s="26">
        <f>G110+G109+G108</f>
        <v>3787.12</v>
      </c>
      <c r="K110" s="37">
        <f>H110+H109+H108</f>
        <v>0.12623733333333331</v>
      </c>
      <c r="L110" s="21"/>
    </row>
    <row r="111" spans="1:12" x14ac:dyDescent="0.25">
      <c r="A111" s="67">
        <v>40179</v>
      </c>
      <c r="B111" s="50">
        <v>375.75</v>
      </c>
      <c r="C111" s="15">
        <v>-1150</v>
      </c>
      <c r="D111" s="15">
        <v>-223.5</v>
      </c>
      <c r="E111" s="15">
        <v>337</v>
      </c>
      <c r="F111" s="15">
        <v>312</v>
      </c>
      <c r="G111" s="30">
        <f t="shared" si="27"/>
        <v>-348.75</v>
      </c>
      <c r="H111" s="31">
        <f t="shared" si="22"/>
        <v>-1.1625E-2</v>
      </c>
      <c r="I111" s="45">
        <f t="shared" si="28"/>
        <v>223165.46000000005</v>
      </c>
      <c r="J111" s="23"/>
      <c r="K111" s="35" t="str">
        <f t="shared" ref="K111:K112" si="37">IF(J111="","",J111/25000)</f>
        <v/>
      </c>
    </row>
    <row r="112" spans="1:12" x14ac:dyDescent="0.25">
      <c r="A112" s="67">
        <v>40210</v>
      </c>
      <c r="B112" s="50">
        <v>1361.25</v>
      </c>
      <c r="C112" s="15">
        <v>213</v>
      </c>
      <c r="D112" s="15">
        <v>-1329</v>
      </c>
      <c r="E112" s="15">
        <v>-282</v>
      </c>
      <c r="F112" s="15">
        <v>0</v>
      </c>
      <c r="G112" s="30">
        <f t="shared" si="27"/>
        <v>-36.75</v>
      </c>
      <c r="H112" s="31">
        <f t="shared" si="22"/>
        <v>-1.225E-3</v>
      </c>
      <c r="I112" s="45">
        <f t="shared" si="28"/>
        <v>223128.71000000005</v>
      </c>
      <c r="J112" s="23"/>
      <c r="K112" s="35" t="str">
        <f t="shared" si="37"/>
        <v/>
      </c>
    </row>
    <row r="113" spans="1:12" ht="15.75" thickBot="1" x14ac:dyDescent="0.3">
      <c r="A113" s="67">
        <v>40238</v>
      </c>
      <c r="B113" s="50">
        <v>-1093.75</v>
      </c>
      <c r="C113" s="15">
        <v>1925</v>
      </c>
      <c r="D113" s="15">
        <v>2803</v>
      </c>
      <c r="E113" s="15">
        <v>-194</v>
      </c>
      <c r="F113" s="15">
        <v>111</v>
      </c>
      <c r="G113" s="30">
        <f t="shared" si="27"/>
        <v>3551.25</v>
      </c>
      <c r="H113" s="31">
        <f t="shared" si="22"/>
        <v>0.11837499999999999</v>
      </c>
      <c r="I113" s="45">
        <f t="shared" si="28"/>
        <v>226679.96000000005</v>
      </c>
      <c r="J113" s="24">
        <f>G113+G112+G111</f>
        <v>3165.75</v>
      </c>
      <c r="K113" s="35">
        <f>H113+H112+H111</f>
        <v>0.10552499999999999</v>
      </c>
      <c r="L113" s="21"/>
    </row>
    <row r="114" spans="1:12" x14ac:dyDescent="0.25">
      <c r="A114" s="67">
        <v>40269</v>
      </c>
      <c r="B114" s="49">
        <v>2141.75</v>
      </c>
      <c r="C114" s="12">
        <v>488</v>
      </c>
      <c r="D114" s="12">
        <v>2529</v>
      </c>
      <c r="E114" s="12">
        <v>124</v>
      </c>
      <c r="F114" s="12">
        <v>-157</v>
      </c>
      <c r="G114" s="33">
        <f t="shared" si="27"/>
        <v>5125.75</v>
      </c>
      <c r="H114" s="39">
        <f t="shared" si="22"/>
        <v>0.17085833333333333</v>
      </c>
      <c r="I114" s="42">
        <f t="shared" si="28"/>
        <v>231805.71000000005</v>
      </c>
      <c r="J114" s="25"/>
      <c r="K114" s="34" t="str">
        <f t="shared" si="29"/>
        <v/>
      </c>
    </row>
    <row r="115" spans="1:12" x14ac:dyDescent="0.25">
      <c r="A115" s="67">
        <v>40299</v>
      </c>
      <c r="B115" s="50">
        <v>2145.5</v>
      </c>
      <c r="C115" s="15">
        <v>-2800</v>
      </c>
      <c r="D115" s="15">
        <v>-1560</v>
      </c>
      <c r="E115" s="15">
        <v>1174</v>
      </c>
      <c r="F115" s="15">
        <v>-738</v>
      </c>
      <c r="G115" s="30">
        <f t="shared" si="27"/>
        <v>-1778.5</v>
      </c>
      <c r="H115" s="31">
        <f t="shared" si="22"/>
        <v>-5.9283333333333334E-2</v>
      </c>
      <c r="I115" s="45">
        <f t="shared" si="28"/>
        <v>230027.21000000005</v>
      </c>
      <c r="J115" s="23"/>
      <c r="K115" s="35" t="str">
        <f t="shared" si="29"/>
        <v/>
      </c>
    </row>
    <row r="116" spans="1:12" ht="15.75" thickBot="1" x14ac:dyDescent="0.3">
      <c r="A116" s="67">
        <v>40330</v>
      </c>
      <c r="B116" s="51">
        <v>2939.75</v>
      </c>
      <c r="C116" s="14">
        <v>675</v>
      </c>
      <c r="D116" s="14">
        <v>342.5</v>
      </c>
      <c r="E116" s="14">
        <v>1337</v>
      </c>
      <c r="F116" s="14">
        <v>-738</v>
      </c>
      <c r="G116" s="36">
        <f t="shared" si="27"/>
        <v>4556.25</v>
      </c>
      <c r="H116" s="41">
        <f t="shared" si="22"/>
        <v>0.15187500000000001</v>
      </c>
      <c r="I116" s="43">
        <f t="shared" si="28"/>
        <v>234583.46000000005</v>
      </c>
      <c r="J116" s="26">
        <f>G116+G115+G114</f>
        <v>7903.5</v>
      </c>
      <c r="K116" s="37">
        <f>H116+H115+H114</f>
        <v>0.26345000000000002</v>
      </c>
      <c r="L116" s="21"/>
    </row>
    <row r="117" spans="1:12" x14ac:dyDescent="0.25">
      <c r="A117" s="67">
        <v>40360</v>
      </c>
      <c r="B117" s="50">
        <v>969.88</v>
      </c>
      <c r="C117" s="15">
        <v>-275</v>
      </c>
      <c r="D117" s="15">
        <v>189.5</v>
      </c>
      <c r="E117" s="15">
        <v>0</v>
      </c>
      <c r="F117" s="15">
        <v>-88</v>
      </c>
      <c r="G117" s="30">
        <f t="shared" si="27"/>
        <v>796.38</v>
      </c>
      <c r="H117" s="31">
        <f t="shared" si="22"/>
        <v>2.6546E-2</v>
      </c>
      <c r="I117" s="45">
        <f t="shared" si="28"/>
        <v>235379.84000000005</v>
      </c>
      <c r="J117" s="23"/>
      <c r="K117" s="35" t="str">
        <f t="shared" ref="K117:K118" si="38">IF(J117="","",J117/25000)</f>
        <v/>
      </c>
    </row>
    <row r="118" spans="1:12" x14ac:dyDescent="0.25">
      <c r="A118" s="67">
        <v>40391</v>
      </c>
      <c r="B118" s="50">
        <v>3565.13</v>
      </c>
      <c r="C118" s="15">
        <v>-25</v>
      </c>
      <c r="D118" s="15">
        <v>-2323.5</v>
      </c>
      <c r="E118" s="15">
        <v>-82</v>
      </c>
      <c r="F118" s="15">
        <v>124</v>
      </c>
      <c r="G118" s="30">
        <f t="shared" si="27"/>
        <v>1258.6300000000001</v>
      </c>
      <c r="H118" s="31">
        <f t="shared" si="22"/>
        <v>4.1954333333333337E-2</v>
      </c>
      <c r="I118" s="45">
        <f t="shared" si="28"/>
        <v>236638.47000000006</v>
      </c>
      <c r="J118" s="23"/>
      <c r="K118" s="35" t="str">
        <f t="shared" si="38"/>
        <v/>
      </c>
    </row>
    <row r="119" spans="1:12" ht="15.75" thickBot="1" x14ac:dyDescent="0.3">
      <c r="A119" s="67">
        <v>40422</v>
      </c>
      <c r="B119" s="50">
        <v>390.63</v>
      </c>
      <c r="C119" s="15">
        <v>1275</v>
      </c>
      <c r="D119" s="15">
        <v>2381.5</v>
      </c>
      <c r="E119" s="15">
        <v>0</v>
      </c>
      <c r="F119" s="15">
        <v>-82</v>
      </c>
      <c r="G119" s="30">
        <f t="shared" si="27"/>
        <v>3965.13</v>
      </c>
      <c r="H119" s="31">
        <f t="shared" si="22"/>
        <v>0.13217100000000001</v>
      </c>
      <c r="I119" s="45">
        <f t="shared" si="28"/>
        <v>240603.60000000006</v>
      </c>
      <c r="J119" s="24">
        <f>G119+G118+G117</f>
        <v>6020.14</v>
      </c>
      <c r="K119" s="35">
        <f>H119+H118+H117</f>
        <v>0.20067133333333337</v>
      </c>
      <c r="L119" s="21"/>
    </row>
    <row r="120" spans="1:12" x14ac:dyDescent="0.25">
      <c r="A120" s="67">
        <v>40452</v>
      </c>
      <c r="B120" s="49">
        <v>-186.75</v>
      </c>
      <c r="C120" s="12">
        <v>1600</v>
      </c>
      <c r="D120" s="12">
        <v>1716.5</v>
      </c>
      <c r="E120" s="12">
        <v>-313</v>
      </c>
      <c r="F120" s="12">
        <v>-169</v>
      </c>
      <c r="G120" s="33">
        <f t="shared" si="27"/>
        <v>2647.75</v>
      </c>
      <c r="H120" s="39">
        <f t="shared" si="22"/>
        <v>8.8258333333333328E-2</v>
      </c>
      <c r="I120" s="42">
        <f t="shared" si="28"/>
        <v>243251.35000000006</v>
      </c>
      <c r="J120" s="25"/>
      <c r="K120" s="34" t="str">
        <f t="shared" ref="K120:K121" si="39">IF(J120="","",J120/25000)</f>
        <v/>
      </c>
    </row>
    <row r="121" spans="1:12" x14ac:dyDescent="0.25">
      <c r="A121" s="67">
        <v>40483</v>
      </c>
      <c r="B121" s="50">
        <v>-1358.25</v>
      </c>
      <c r="C121" s="15">
        <v>1063</v>
      </c>
      <c r="D121" s="15">
        <v>785</v>
      </c>
      <c r="E121" s="15">
        <v>-369</v>
      </c>
      <c r="F121" s="15">
        <v>317</v>
      </c>
      <c r="G121" s="30">
        <f t="shared" si="27"/>
        <v>437.75</v>
      </c>
      <c r="H121" s="31">
        <f t="shared" si="22"/>
        <v>1.4591666666666666E-2</v>
      </c>
      <c r="I121" s="45">
        <f t="shared" si="28"/>
        <v>243689.10000000006</v>
      </c>
      <c r="J121" s="23"/>
      <c r="K121" s="35" t="str">
        <f t="shared" si="39"/>
        <v/>
      </c>
    </row>
    <row r="122" spans="1:12" ht="15.75" thickBot="1" x14ac:dyDescent="0.3">
      <c r="A122" s="67">
        <v>40513</v>
      </c>
      <c r="B122" s="51">
        <v>0</v>
      </c>
      <c r="C122" s="14">
        <v>1125</v>
      </c>
      <c r="D122" s="14">
        <v>4716</v>
      </c>
      <c r="E122" s="14">
        <v>-613</v>
      </c>
      <c r="F122" s="14">
        <v>423</v>
      </c>
      <c r="G122" s="36">
        <f t="shared" si="27"/>
        <v>5651</v>
      </c>
      <c r="H122" s="41">
        <f t="shared" si="22"/>
        <v>0.18836666666666665</v>
      </c>
      <c r="I122" s="43">
        <f t="shared" si="28"/>
        <v>249340.10000000006</v>
      </c>
      <c r="J122" s="26">
        <f>G122+G121+G120</f>
        <v>8736.5</v>
      </c>
      <c r="K122" s="37">
        <f>H122+H121+H120</f>
        <v>0.29121666666666668</v>
      </c>
      <c r="L122" s="21"/>
    </row>
    <row r="123" spans="1:12" x14ac:dyDescent="0.25">
      <c r="A123" s="67">
        <v>40544</v>
      </c>
      <c r="B123" s="50">
        <v>360.5</v>
      </c>
      <c r="C123" s="15">
        <v>1825</v>
      </c>
      <c r="D123" s="15">
        <v>2954</v>
      </c>
      <c r="E123" s="15">
        <v>0</v>
      </c>
      <c r="F123" s="15">
        <v>36</v>
      </c>
      <c r="G123" s="30">
        <f t="shared" si="27"/>
        <v>5175.5</v>
      </c>
      <c r="H123" s="31">
        <f t="shared" si="22"/>
        <v>0.17251666666666668</v>
      </c>
      <c r="I123" s="45">
        <f t="shared" si="28"/>
        <v>254515.60000000006</v>
      </c>
      <c r="J123" s="23"/>
      <c r="K123" s="35" t="str">
        <f t="shared" ref="K123:K124" si="40">IF(J123="","",J123/25000)</f>
        <v/>
      </c>
    </row>
    <row r="124" spans="1:12" x14ac:dyDescent="0.25">
      <c r="A124" s="67">
        <v>40575</v>
      </c>
      <c r="B124" s="50">
        <v>-2062.13</v>
      </c>
      <c r="C124" s="15">
        <v>1500</v>
      </c>
      <c r="D124" s="15">
        <v>1723</v>
      </c>
      <c r="E124" s="15">
        <v>0</v>
      </c>
      <c r="F124" s="15">
        <v>874</v>
      </c>
      <c r="G124" s="30">
        <f t="shared" si="27"/>
        <v>2034.87</v>
      </c>
      <c r="H124" s="31">
        <f t="shared" si="22"/>
        <v>6.7829E-2</v>
      </c>
      <c r="I124" s="45">
        <f t="shared" si="28"/>
        <v>256550.47000000006</v>
      </c>
      <c r="J124" s="23"/>
      <c r="K124" s="35" t="str">
        <f t="shared" si="40"/>
        <v/>
      </c>
    </row>
    <row r="125" spans="1:12" ht="15.75" thickBot="1" x14ac:dyDescent="0.3">
      <c r="A125" s="67">
        <v>40603</v>
      </c>
      <c r="B125" s="50">
        <v>-513</v>
      </c>
      <c r="C125" s="15">
        <v>313</v>
      </c>
      <c r="D125" s="15">
        <v>761</v>
      </c>
      <c r="E125" s="15">
        <v>-388</v>
      </c>
      <c r="F125" s="15">
        <v>-101</v>
      </c>
      <c r="G125" s="30">
        <f t="shared" si="27"/>
        <v>72</v>
      </c>
      <c r="H125" s="31">
        <f t="shared" si="22"/>
        <v>2.3999999999999998E-3</v>
      </c>
      <c r="I125" s="45">
        <f t="shared" si="28"/>
        <v>256622.47000000006</v>
      </c>
      <c r="J125" s="24">
        <f>G125+G124+G123</f>
        <v>7282.37</v>
      </c>
      <c r="K125" s="35">
        <f>H125+H124+H123</f>
        <v>0.24274566666666669</v>
      </c>
      <c r="L125" s="21"/>
    </row>
    <row r="126" spans="1:12" x14ac:dyDescent="0.25">
      <c r="A126" s="67">
        <v>40634</v>
      </c>
      <c r="B126" s="49">
        <v>1689</v>
      </c>
      <c r="C126" s="12">
        <v>-125</v>
      </c>
      <c r="D126" s="12">
        <v>2056.5</v>
      </c>
      <c r="E126" s="12">
        <v>-531</v>
      </c>
      <c r="F126" s="12">
        <v>499</v>
      </c>
      <c r="G126" s="33">
        <f t="shared" si="27"/>
        <v>3588.5</v>
      </c>
      <c r="H126" s="39">
        <f t="shared" si="22"/>
        <v>0.11961666666666666</v>
      </c>
      <c r="I126" s="42">
        <f t="shared" si="28"/>
        <v>260210.97000000006</v>
      </c>
      <c r="J126" s="25"/>
      <c r="K126" s="34" t="str">
        <f t="shared" ref="K126:K127" si="41">IF(J126="","",J126/25000)</f>
        <v/>
      </c>
    </row>
    <row r="127" spans="1:12" x14ac:dyDescent="0.25">
      <c r="A127" s="67">
        <v>40664</v>
      </c>
      <c r="B127" s="50">
        <v>3003</v>
      </c>
      <c r="C127" s="15">
        <v>1100</v>
      </c>
      <c r="D127" s="15">
        <v>-2189</v>
      </c>
      <c r="E127" s="15">
        <v>-531</v>
      </c>
      <c r="F127" s="15">
        <v>-501</v>
      </c>
      <c r="G127" s="30">
        <f t="shared" si="27"/>
        <v>882</v>
      </c>
      <c r="H127" s="31">
        <f t="shared" si="22"/>
        <v>2.9399999999999999E-2</v>
      </c>
      <c r="I127" s="45">
        <f t="shared" si="28"/>
        <v>261092.97000000006</v>
      </c>
      <c r="J127" s="23"/>
      <c r="K127" s="35" t="str">
        <f t="shared" si="41"/>
        <v/>
      </c>
    </row>
    <row r="128" spans="1:12" ht="15.75" thickBot="1" x14ac:dyDescent="0.3">
      <c r="A128" s="67">
        <v>40695</v>
      </c>
      <c r="B128" s="51">
        <v>439</v>
      </c>
      <c r="C128" s="14">
        <v>1788</v>
      </c>
      <c r="D128" s="14">
        <v>-109.5</v>
      </c>
      <c r="E128" s="14">
        <v>0</v>
      </c>
      <c r="F128" s="14">
        <v>1080</v>
      </c>
      <c r="G128" s="36">
        <f t="shared" si="27"/>
        <v>3197.5</v>
      </c>
      <c r="H128" s="41">
        <f t="shared" si="22"/>
        <v>0.10658333333333334</v>
      </c>
      <c r="I128" s="43">
        <f t="shared" si="28"/>
        <v>264290.47000000009</v>
      </c>
      <c r="J128" s="26">
        <f>G128+G127+G126</f>
        <v>7668</v>
      </c>
      <c r="K128" s="37">
        <f>H128+H127+H126</f>
        <v>0.25559999999999999</v>
      </c>
      <c r="L128" s="21"/>
    </row>
    <row r="129" spans="1:12" x14ac:dyDescent="0.25">
      <c r="A129" s="67">
        <v>40725</v>
      </c>
      <c r="B129" s="50">
        <v>3016.38</v>
      </c>
      <c r="C129" s="15">
        <v>1550</v>
      </c>
      <c r="D129" s="15">
        <v>-1468.5</v>
      </c>
      <c r="E129" s="15">
        <v>-319</v>
      </c>
      <c r="F129" s="15">
        <v>1168</v>
      </c>
      <c r="G129" s="30">
        <f t="shared" si="27"/>
        <v>3946.88</v>
      </c>
      <c r="H129" s="31">
        <f t="shared" si="22"/>
        <v>0.13156266666666666</v>
      </c>
      <c r="I129" s="45">
        <f t="shared" si="28"/>
        <v>268237.35000000009</v>
      </c>
      <c r="J129" s="23"/>
      <c r="K129" s="35" t="str">
        <f t="shared" si="29"/>
        <v/>
      </c>
    </row>
    <row r="130" spans="1:12" x14ac:dyDescent="0.25">
      <c r="A130" s="67">
        <v>40756</v>
      </c>
      <c r="B130" s="50">
        <v>3597.5</v>
      </c>
      <c r="C130" s="15">
        <v>388</v>
      </c>
      <c r="D130" s="15">
        <v>-9.5</v>
      </c>
      <c r="E130" s="15">
        <v>4167</v>
      </c>
      <c r="F130" s="15">
        <v>630</v>
      </c>
      <c r="G130" s="30">
        <f t="shared" si="27"/>
        <v>8773</v>
      </c>
      <c r="H130" s="31">
        <f t="shared" si="22"/>
        <v>0.29243333333333332</v>
      </c>
      <c r="I130" s="45">
        <f t="shared" si="28"/>
        <v>277010.35000000009</v>
      </c>
      <c r="J130" s="23"/>
      <c r="K130" s="35" t="str">
        <f t="shared" si="29"/>
        <v/>
      </c>
    </row>
    <row r="131" spans="1:12" ht="15.75" thickBot="1" x14ac:dyDescent="0.3">
      <c r="A131" s="67">
        <v>40787</v>
      </c>
      <c r="B131" s="50">
        <v>1252.25</v>
      </c>
      <c r="C131" s="15">
        <v>1825</v>
      </c>
      <c r="D131" s="15">
        <v>-3144</v>
      </c>
      <c r="E131" s="15">
        <v>-1063</v>
      </c>
      <c r="F131" s="15">
        <v>55</v>
      </c>
      <c r="G131" s="30">
        <f t="shared" si="27"/>
        <v>-1074.75</v>
      </c>
      <c r="H131" s="31">
        <f t="shared" si="22"/>
        <v>-3.5825000000000003E-2</v>
      </c>
      <c r="I131" s="45">
        <f t="shared" si="28"/>
        <v>275935.60000000009</v>
      </c>
      <c r="J131" s="24">
        <f>G131+G130+G129</f>
        <v>11645.130000000001</v>
      </c>
      <c r="K131" s="35">
        <f>H131+H130+H129</f>
        <v>0.38817099999999999</v>
      </c>
      <c r="L131" s="21"/>
    </row>
    <row r="132" spans="1:12" x14ac:dyDescent="0.25">
      <c r="A132" s="67">
        <v>40817</v>
      </c>
      <c r="B132" s="49">
        <v>-1171.5</v>
      </c>
      <c r="C132" s="12">
        <v>125</v>
      </c>
      <c r="D132" s="12">
        <v>1426.5</v>
      </c>
      <c r="E132" s="12">
        <v>743</v>
      </c>
      <c r="F132" s="12">
        <v>911</v>
      </c>
      <c r="G132" s="33">
        <f t="shared" si="27"/>
        <v>2034</v>
      </c>
      <c r="H132" s="39">
        <f t="shared" si="22"/>
        <v>6.7799999999999999E-2</v>
      </c>
      <c r="I132" s="42">
        <f t="shared" si="28"/>
        <v>277969.60000000009</v>
      </c>
      <c r="J132" s="25"/>
      <c r="K132" s="34" t="str">
        <f t="shared" ref="K132:K133" si="42">IF(J132="","",J132/25000)</f>
        <v/>
      </c>
    </row>
    <row r="133" spans="1:12" x14ac:dyDescent="0.25">
      <c r="A133" s="67">
        <v>40848</v>
      </c>
      <c r="B133" s="50">
        <v>1.1299999999999999</v>
      </c>
      <c r="C133" s="15">
        <v>1975</v>
      </c>
      <c r="D133" s="15">
        <v>-2149.5</v>
      </c>
      <c r="E133" s="15">
        <v>1361</v>
      </c>
      <c r="F133" s="15">
        <v>24</v>
      </c>
      <c r="G133" s="30">
        <f t="shared" si="27"/>
        <v>1211.6300000000001</v>
      </c>
      <c r="H133" s="31">
        <f t="shared" si="22"/>
        <v>4.0387666666666669E-2</v>
      </c>
      <c r="I133" s="45">
        <f t="shared" si="28"/>
        <v>279181.2300000001</v>
      </c>
      <c r="J133" s="23"/>
      <c r="K133" s="35" t="str">
        <f t="shared" si="42"/>
        <v/>
      </c>
    </row>
    <row r="134" spans="1:12" ht="15.75" thickBot="1" x14ac:dyDescent="0.3">
      <c r="A134" s="67">
        <v>40878</v>
      </c>
      <c r="B134" s="51">
        <v>1703.13</v>
      </c>
      <c r="C134" s="14">
        <v>1800</v>
      </c>
      <c r="D134" s="14">
        <v>-437</v>
      </c>
      <c r="E134" s="14">
        <v>243</v>
      </c>
      <c r="F134" s="14">
        <v>-576</v>
      </c>
      <c r="G134" s="36">
        <f t="shared" si="27"/>
        <v>2733.13</v>
      </c>
      <c r="H134" s="41">
        <f t="shared" si="22"/>
        <v>9.1104333333333343E-2</v>
      </c>
      <c r="I134" s="43">
        <f t="shared" si="28"/>
        <v>281914.3600000001</v>
      </c>
      <c r="J134" s="26">
        <f>G134+G133+G132</f>
        <v>5978.76</v>
      </c>
      <c r="K134" s="37">
        <f>H134+H133+H132</f>
        <v>0.199292</v>
      </c>
      <c r="L134" s="21"/>
    </row>
    <row r="135" spans="1:12" x14ac:dyDescent="0.25">
      <c r="A135" s="67">
        <v>40909</v>
      </c>
      <c r="B135" s="50">
        <v>1203.1300000000001</v>
      </c>
      <c r="C135" s="15">
        <v>775</v>
      </c>
      <c r="D135" s="15">
        <v>1597.5</v>
      </c>
      <c r="E135" s="15">
        <v>-1063</v>
      </c>
      <c r="F135" s="15">
        <v>-932</v>
      </c>
      <c r="G135" s="30">
        <f t="shared" si="27"/>
        <v>1580.63</v>
      </c>
      <c r="H135" s="31">
        <f t="shared" si="22"/>
        <v>5.2687666666666667E-2</v>
      </c>
      <c r="I135" s="45">
        <f t="shared" si="28"/>
        <v>283494.99000000011</v>
      </c>
      <c r="J135" s="23"/>
      <c r="K135" s="35" t="str">
        <f t="shared" ref="K135:K136" si="43">IF(J135="","",J135/25000)</f>
        <v/>
      </c>
    </row>
    <row r="136" spans="1:12" x14ac:dyDescent="0.25">
      <c r="A136" s="67">
        <v>40940</v>
      </c>
      <c r="B136" s="50">
        <v>-937.5</v>
      </c>
      <c r="C136" s="15">
        <v>1388</v>
      </c>
      <c r="D136" s="15">
        <v>3066.5</v>
      </c>
      <c r="E136" s="15">
        <v>-1063</v>
      </c>
      <c r="F136" s="15">
        <v>161</v>
      </c>
      <c r="G136" s="30">
        <f t="shared" si="27"/>
        <v>2615</v>
      </c>
      <c r="H136" s="31">
        <f t="shared" ref="H136:H183" si="44">G136/30000</f>
        <v>8.716666666666667E-2</v>
      </c>
      <c r="I136" s="45">
        <f t="shared" si="28"/>
        <v>286109.99000000011</v>
      </c>
      <c r="J136" s="23"/>
      <c r="K136" s="35" t="str">
        <f t="shared" si="43"/>
        <v/>
      </c>
    </row>
    <row r="137" spans="1:12" ht="15.75" thickBot="1" x14ac:dyDescent="0.3">
      <c r="A137" s="67">
        <v>40969</v>
      </c>
      <c r="B137" s="50">
        <v>-1531.25</v>
      </c>
      <c r="C137" s="15">
        <v>1413</v>
      </c>
      <c r="D137" s="15">
        <v>1660.5</v>
      </c>
      <c r="E137" s="15">
        <v>-375.5</v>
      </c>
      <c r="F137" s="15">
        <v>1949</v>
      </c>
      <c r="G137" s="30">
        <f t="shared" si="27"/>
        <v>3115.75</v>
      </c>
      <c r="H137" s="31">
        <f t="shared" si="44"/>
        <v>0.10385833333333333</v>
      </c>
      <c r="I137" s="45">
        <f t="shared" si="28"/>
        <v>289225.74000000011</v>
      </c>
      <c r="J137" s="24">
        <f>G137+G136+G135</f>
        <v>7311.38</v>
      </c>
      <c r="K137" s="35">
        <f>H137+H136+H135</f>
        <v>0.24371266666666666</v>
      </c>
      <c r="L137" s="21"/>
    </row>
    <row r="138" spans="1:12" x14ac:dyDescent="0.25">
      <c r="A138" s="67">
        <v>41000</v>
      </c>
      <c r="B138" s="49">
        <v>2141.38</v>
      </c>
      <c r="C138" s="12">
        <v>-713</v>
      </c>
      <c r="D138" s="12">
        <v>-2866.5</v>
      </c>
      <c r="E138" s="12">
        <v>-269.5</v>
      </c>
      <c r="F138" s="12">
        <v>-75</v>
      </c>
      <c r="G138" s="33">
        <f t="shared" si="27"/>
        <v>-1782.62</v>
      </c>
      <c r="H138" s="39">
        <f t="shared" si="44"/>
        <v>-5.9420666666666663E-2</v>
      </c>
      <c r="I138" s="42">
        <f t="shared" si="28"/>
        <v>287443.12000000011</v>
      </c>
      <c r="J138" s="25"/>
      <c r="K138" s="34" t="str">
        <f t="shared" ref="K138:K139" si="45">IF(J138="","",J138/25000)</f>
        <v/>
      </c>
    </row>
    <row r="139" spans="1:12" x14ac:dyDescent="0.25">
      <c r="A139" s="67">
        <v>41030</v>
      </c>
      <c r="B139" s="50">
        <v>2407</v>
      </c>
      <c r="C139" s="15">
        <v>475</v>
      </c>
      <c r="D139" s="15">
        <v>-1775.5</v>
      </c>
      <c r="E139" s="15">
        <v>-44</v>
      </c>
      <c r="F139" s="15">
        <v>-131</v>
      </c>
      <c r="G139" s="30">
        <f t="shared" si="27"/>
        <v>931.5</v>
      </c>
      <c r="H139" s="31">
        <f t="shared" si="44"/>
        <v>3.1050000000000001E-2</v>
      </c>
      <c r="I139" s="45">
        <f t="shared" si="28"/>
        <v>288374.62000000011</v>
      </c>
      <c r="J139" s="23"/>
      <c r="K139" s="35" t="str">
        <f t="shared" si="45"/>
        <v/>
      </c>
    </row>
    <row r="140" spans="1:12" ht="15.75" thickBot="1" x14ac:dyDescent="0.3">
      <c r="A140" s="67">
        <v>41061</v>
      </c>
      <c r="B140" s="51">
        <v>-77.38</v>
      </c>
      <c r="C140" s="14">
        <v>-163</v>
      </c>
      <c r="D140" s="14">
        <v>2863.5</v>
      </c>
      <c r="E140" s="14">
        <v>606</v>
      </c>
      <c r="F140" s="14">
        <v>1043</v>
      </c>
      <c r="G140" s="36">
        <f t="shared" si="27"/>
        <v>4272.12</v>
      </c>
      <c r="H140" s="41">
        <f t="shared" si="44"/>
        <v>0.142404</v>
      </c>
      <c r="I140" s="43">
        <f t="shared" si="28"/>
        <v>292646.74000000011</v>
      </c>
      <c r="J140" s="26">
        <f>G140+G139+G138</f>
        <v>3421</v>
      </c>
      <c r="K140" s="37">
        <f>H140+H139+H138</f>
        <v>0.11403333333333333</v>
      </c>
      <c r="L140" s="21"/>
    </row>
    <row r="141" spans="1:12" x14ac:dyDescent="0.25">
      <c r="A141" s="67">
        <v>41091</v>
      </c>
      <c r="B141" s="50">
        <v>1312.5</v>
      </c>
      <c r="C141" s="15">
        <v>325</v>
      </c>
      <c r="D141" s="15">
        <v>241.5</v>
      </c>
      <c r="E141" s="15">
        <v>-526</v>
      </c>
      <c r="F141" s="15">
        <v>380</v>
      </c>
      <c r="G141" s="30">
        <f t="shared" si="27"/>
        <v>1733</v>
      </c>
      <c r="H141" s="31">
        <f t="shared" si="44"/>
        <v>5.7766666666666668E-2</v>
      </c>
      <c r="I141" s="45">
        <f t="shared" si="28"/>
        <v>294379.74000000011</v>
      </c>
      <c r="J141" s="23"/>
      <c r="K141" s="35" t="str">
        <f t="shared" ref="K141:K142" si="46">IF(J141="","",J141/25000)</f>
        <v/>
      </c>
    </row>
    <row r="142" spans="1:12" x14ac:dyDescent="0.25">
      <c r="A142" s="67">
        <v>41122</v>
      </c>
      <c r="B142" s="50">
        <v>109.38</v>
      </c>
      <c r="C142" s="15">
        <v>1500</v>
      </c>
      <c r="D142" s="15">
        <v>1903.5</v>
      </c>
      <c r="E142" s="15">
        <v>-469</v>
      </c>
      <c r="F142" s="15">
        <v>-613</v>
      </c>
      <c r="G142" s="30">
        <f t="shared" si="27"/>
        <v>2430.88</v>
      </c>
      <c r="H142" s="31">
        <f t="shared" si="44"/>
        <v>8.1029333333333342E-2</v>
      </c>
      <c r="I142" s="45">
        <f t="shared" si="28"/>
        <v>296810.62000000011</v>
      </c>
      <c r="J142" s="23"/>
      <c r="K142" s="35" t="str">
        <f t="shared" si="46"/>
        <v/>
      </c>
    </row>
    <row r="143" spans="1:12" ht="15.75" thickBot="1" x14ac:dyDescent="0.3">
      <c r="A143" s="67">
        <v>41153</v>
      </c>
      <c r="B143" s="50">
        <v>-296.88</v>
      </c>
      <c r="C143" s="15">
        <v>1500</v>
      </c>
      <c r="D143" s="15">
        <v>1866.5</v>
      </c>
      <c r="E143" s="15">
        <v>-650.5</v>
      </c>
      <c r="F143" s="15">
        <v>724</v>
      </c>
      <c r="G143" s="30">
        <f t="shared" si="27"/>
        <v>3143.12</v>
      </c>
      <c r="H143" s="31">
        <f t="shared" si="44"/>
        <v>0.10477066666666666</v>
      </c>
      <c r="I143" s="45">
        <f t="shared" si="28"/>
        <v>299953.74000000011</v>
      </c>
      <c r="J143" s="24">
        <f>G143+G142+G141</f>
        <v>7307</v>
      </c>
      <c r="K143" s="35">
        <f>H143+H142+H141</f>
        <v>0.24356666666666668</v>
      </c>
      <c r="L143" s="21"/>
    </row>
    <row r="144" spans="1:12" x14ac:dyDescent="0.25">
      <c r="A144" s="67">
        <v>41183</v>
      </c>
      <c r="B144" s="49">
        <v>-546.88</v>
      </c>
      <c r="C144" s="12">
        <v>-838</v>
      </c>
      <c r="D144" s="12">
        <v>-367.5</v>
      </c>
      <c r="E144" s="12">
        <v>0</v>
      </c>
      <c r="F144" s="12">
        <v>-713</v>
      </c>
      <c r="G144" s="33">
        <f t="shared" si="27"/>
        <v>-2465.38</v>
      </c>
      <c r="H144" s="39">
        <f t="shared" si="44"/>
        <v>-8.217933333333334E-2</v>
      </c>
      <c r="I144" s="42">
        <f t="shared" si="28"/>
        <v>297488.3600000001</v>
      </c>
      <c r="J144" s="25"/>
      <c r="K144" s="34" t="str">
        <f t="shared" ref="K144:K185" si="47">IF(J144="","",J144/25000)</f>
        <v/>
      </c>
    </row>
    <row r="145" spans="1:12" x14ac:dyDescent="0.25">
      <c r="A145" s="67">
        <v>41214</v>
      </c>
      <c r="B145" s="50">
        <v>1093.75</v>
      </c>
      <c r="C145" s="15">
        <v>-138</v>
      </c>
      <c r="D145" s="15">
        <v>0</v>
      </c>
      <c r="E145" s="15">
        <v>-531</v>
      </c>
      <c r="F145" s="15">
        <v>511</v>
      </c>
      <c r="G145" s="30">
        <f t="shared" si="27"/>
        <v>935.75</v>
      </c>
      <c r="H145" s="31">
        <f t="shared" si="44"/>
        <v>3.1191666666666666E-2</v>
      </c>
      <c r="I145" s="45">
        <f t="shared" si="28"/>
        <v>298424.1100000001</v>
      </c>
      <c r="J145" s="23"/>
      <c r="K145" s="35" t="str">
        <f t="shared" si="47"/>
        <v/>
      </c>
    </row>
    <row r="146" spans="1:12" ht="15.75" thickBot="1" x14ac:dyDescent="0.3">
      <c r="A146" s="67">
        <v>41244</v>
      </c>
      <c r="B146" s="51">
        <v>-1109.3800000000001</v>
      </c>
      <c r="C146" s="14">
        <v>313</v>
      </c>
      <c r="D146" s="14">
        <v>1344.5</v>
      </c>
      <c r="E146" s="14">
        <v>0</v>
      </c>
      <c r="F146" s="14">
        <v>1430</v>
      </c>
      <c r="G146" s="36">
        <f t="shared" ref="G146:G179" si="48">B146+C146+D146+E146+F146</f>
        <v>1978.12</v>
      </c>
      <c r="H146" s="41">
        <f t="shared" si="44"/>
        <v>6.5937333333333334E-2</v>
      </c>
      <c r="I146" s="43">
        <f t="shared" ref="I146:I186" si="49">I145+G146</f>
        <v>300402.2300000001</v>
      </c>
      <c r="J146" s="26">
        <f>G146+G145+G144</f>
        <v>448.48999999999978</v>
      </c>
      <c r="K146" s="37">
        <f>H146+H145+H144</f>
        <v>1.4949666666666653E-2</v>
      </c>
      <c r="L146" s="21"/>
    </row>
    <row r="147" spans="1:12" x14ac:dyDescent="0.25">
      <c r="A147" s="67">
        <v>41275</v>
      </c>
      <c r="B147" s="50">
        <v>-1203.1300000000001</v>
      </c>
      <c r="C147" s="15">
        <v>1875</v>
      </c>
      <c r="D147" s="15">
        <v>2923</v>
      </c>
      <c r="E147" s="15">
        <v>-356</v>
      </c>
      <c r="F147" s="15">
        <v>655</v>
      </c>
      <c r="G147" s="30">
        <f t="shared" si="48"/>
        <v>3893.87</v>
      </c>
      <c r="H147" s="31">
        <f t="shared" si="44"/>
        <v>0.12979566666666667</v>
      </c>
      <c r="I147" s="45">
        <f t="shared" si="49"/>
        <v>304296.10000000009</v>
      </c>
      <c r="J147" s="23"/>
      <c r="K147" s="35" t="str">
        <f t="shared" ref="K147:K148" si="50">IF(J147="","",J147/25000)</f>
        <v/>
      </c>
    </row>
    <row r="148" spans="1:12" x14ac:dyDescent="0.25">
      <c r="A148" s="67">
        <v>41306</v>
      </c>
      <c r="B148" s="50">
        <v>1391.38</v>
      </c>
      <c r="C148" s="15">
        <v>1300</v>
      </c>
      <c r="D148" s="15">
        <v>2397.5</v>
      </c>
      <c r="E148" s="15">
        <v>243</v>
      </c>
      <c r="F148" s="15">
        <v>311</v>
      </c>
      <c r="G148" s="30">
        <f t="shared" si="48"/>
        <v>5642.88</v>
      </c>
      <c r="H148" s="31">
        <f t="shared" si="44"/>
        <v>0.18809600000000001</v>
      </c>
      <c r="I148" s="45">
        <f t="shared" si="49"/>
        <v>309938.9800000001</v>
      </c>
      <c r="J148" s="23"/>
      <c r="K148" s="35" t="str">
        <f t="shared" si="50"/>
        <v/>
      </c>
    </row>
    <row r="149" spans="1:12" ht="15.75" thickBot="1" x14ac:dyDescent="0.3">
      <c r="A149" s="67">
        <v>41334</v>
      </c>
      <c r="B149" s="50">
        <v>343.75</v>
      </c>
      <c r="C149" s="15">
        <v>1500</v>
      </c>
      <c r="D149" s="15">
        <v>1497.5</v>
      </c>
      <c r="E149" s="15">
        <v>0</v>
      </c>
      <c r="F149" s="15">
        <v>-213</v>
      </c>
      <c r="G149" s="30">
        <f t="shared" si="48"/>
        <v>3128.25</v>
      </c>
      <c r="H149" s="31">
        <f t="shared" si="44"/>
        <v>0.10427500000000001</v>
      </c>
      <c r="I149" s="45">
        <f t="shared" si="49"/>
        <v>313067.2300000001</v>
      </c>
      <c r="J149" s="24">
        <f>G149+G148+G147</f>
        <v>12665</v>
      </c>
      <c r="K149" s="35">
        <f>H149+H148+H147</f>
        <v>0.42216666666666669</v>
      </c>
      <c r="L149" s="21"/>
    </row>
    <row r="150" spans="1:12" x14ac:dyDescent="0.25">
      <c r="A150" s="67">
        <v>41365</v>
      </c>
      <c r="B150" s="49">
        <v>1672.63</v>
      </c>
      <c r="C150" s="12">
        <v>1500</v>
      </c>
      <c r="D150" s="12">
        <v>3135</v>
      </c>
      <c r="E150" s="12">
        <v>1293</v>
      </c>
      <c r="F150" s="12">
        <v>-350</v>
      </c>
      <c r="G150" s="33">
        <f t="shared" si="48"/>
        <v>7250.63</v>
      </c>
      <c r="H150" s="39">
        <f t="shared" si="44"/>
        <v>0.24168766666666666</v>
      </c>
      <c r="I150" s="42">
        <f t="shared" si="49"/>
        <v>320317.8600000001</v>
      </c>
      <c r="J150" s="25"/>
      <c r="K150" s="34" t="str">
        <f t="shared" ref="K150:K151" si="51">IF(J150="","",J150/25000)</f>
        <v/>
      </c>
    </row>
    <row r="151" spans="1:12" x14ac:dyDescent="0.25">
      <c r="A151" s="67">
        <v>41395</v>
      </c>
      <c r="B151" s="50">
        <v>-2655.88</v>
      </c>
      <c r="C151" s="15">
        <v>450</v>
      </c>
      <c r="D151" s="15">
        <v>1015.5</v>
      </c>
      <c r="E151" s="15">
        <v>-19</v>
      </c>
      <c r="F151" s="15">
        <v>211</v>
      </c>
      <c r="G151" s="30">
        <f t="shared" si="48"/>
        <v>-998.38000000000011</v>
      </c>
      <c r="H151" s="31">
        <f t="shared" si="44"/>
        <v>-3.3279333333333334E-2</v>
      </c>
      <c r="I151" s="45">
        <f t="shared" si="49"/>
        <v>319319.4800000001</v>
      </c>
      <c r="J151" s="23"/>
      <c r="K151" s="35" t="str">
        <f t="shared" si="51"/>
        <v/>
      </c>
    </row>
    <row r="152" spans="1:12" ht="15.75" thickBot="1" x14ac:dyDescent="0.3">
      <c r="A152" s="67">
        <v>41426</v>
      </c>
      <c r="B152" s="51">
        <v>0</v>
      </c>
      <c r="C152" s="14">
        <v>950</v>
      </c>
      <c r="D152" s="14">
        <v>1315</v>
      </c>
      <c r="E152" s="14">
        <v>6</v>
      </c>
      <c r="F152" s="14">
        <v>-469</v>
      </c>
      <c r="G152" s="36">
        <f t="shared" si="48"/>
        <v>1802</v>
      </c>
      <c r="H152" s="41">
        <f t="shared" si="44"/>
        <v>6.0066666666666664E-2</v>
      </c>
      <c r="I152" s="43">
        <f t="shared" si="49"/>
        <v>321121.4800000001</v>
      </c>
      <c r="J152" s="26">
        <f>G152+G151+G150</f>
        <v>8054.25</v>
      </c>
      <c r="K152" s="37">
        <f>H152+H151+H150</f>
        <v>0.26847500000000002</v>
      </c>
      <c r="L152" s="21"/>
    </row>
    <row r="153" spans="1:12" x14ac:dyDescent="0.25">
      <c r="A153" s="67">
        <v>41456</v>
      </c>
      <c r="B153" s="50">
        <v>-562.13</v>
      </c>
      <c r="C153" s="15">
        <v>1875</v>
      </c>
      <c r="D153" s="15">
        <v>1969.5</v>
      </c>
      <c r="E153" s="15">
        <v>0</v>
      </c>
      <c r="F153" s="15">
        <v>105</v>
      </c>
      <c r="G153" s="30">
        <f t="shared" si="48"/>
        <v>3387.37</v>
      </c>
      <c r="H153" s="31">
        <f t="shared" si="44"/>
        <v>0.11291233333333332</v>
      </c>
      <c r="I153" s="45">
        <f t="shared" si="49"/>
        <v>324508.85000000009</v>
      </c>
      <c r="J153" s="23"/>
      <c r="K153" s="35" t="str">
        <f t="shared" ref="K153:K154" si="52">IF(J153="","",J153/25000)</f>
        <v/>
      </c>
    </row>
    <row r="154" spans="1:12" x14ac:dyDescent="0.25">
      <c r="A154" s="67">
        <v>41487</v>
      </c>
      <c r="B154" s="50">
        <v>-1780.88</v>
      </c>
      <c r="C154" s="15">
        <v>-300</v>
      </c>
      <c r="D154" s="15">
        <v>-804</v>
      </c>
      <c r="E154" s="15">
        <v>562</v>
      </c>
      <c r="F154" s="15">
        <v>-369</v>
      </c>
      <c r="G154" s="30">
        <f t="shared" si="48"/>
        <v>-2691.88</v>
      </c>
      <c r="H154" s="31">
        <f t="shared" si="44"/>
        <v>-8.9729333333333341E-2</v>
      </c>
      <c r="I154" s="45">
        <f t="shared" si="49"/>
        <v>321816.97000000009</v>
      </c>
      <c r="J154" s="23"/>
      <c r="K154" s="35" t="str">
        <f t="shared" si="52"/>
        <v/>
      </c>
    </row>
    <row r="155" spans="1:12" ht="15.75" thickBot="1" x14ac:dyDescent="0.3">
      <c r="A155" s="67">
        <v>41518</v>
      </c>
      <c r="B155" s="50">
        <v>1798.75</v>
      </c>
      <c r="C155" s="15">
        <v>1125</v>
      </c>
      <c r="D155" s="15">
        <v>-1017.5</v>
      </c>
      <c r="E155" s="15">
        <v>0</v>
      </c>
      <c r="F155" s="15">
        <v>-94</v>
      </c>
      <c r="G155" s="30">
        <f t="shared" si="48"/>
        <v>1812.25</v>
      </c>
      <c r="H155" s="31">
        <f t="shared" si="44"/>
        <v>6.0408333333333335E-2</v>
      </c>
      <c r="I155" s="45">
        <f t="shared" si="49"/>
        <v>323629.22000000009</v>
      </c>
      <c r="J155" s="24">
        <f>G155+G154+G153</f>
        <v>2507.7399999999998</v>
      </c>
      <c r="K155" s="35">
        <f>H155+H154+H153</f>
        <v>8.3591333333333323E-2</v>
      </c>
      <c r="L155" s="21"/>
    </row>
    <row r="156" spans="1:12" x14ac:dyDescent="0.25">
      <c r="A156" s="67">
        <v>41548</v>
      </c>
      <c r="B156" s="49">
        <v>796.88</v>
      </c>
      <c r="C156" s="12">
        <v>-313</v>
      </c>
      <c r="D156" s="12">
        <v>-358</v>
      </c>
      <c r="E156" s="12">
        <v>-69</v>
      </c>
      <c r="F156" s="12">
        <v>1274</v>
      </c>
      <c r="G156" s="33">
        <f t="shared" si="48"/>
        <v>1330.88</v>
      </c>
      <c r="H156" s="39">
        <f t="shared" si="44"/>
        <v>4.4362666666666668E-2</v>
      </c>
      <c r="I156" s="42">
        <f t="shared" si="49"/>
        <v>324960.10000000009</v>
      </c>
      <c r="J156" s="25"/>
      <c r="K156" s="34" t="str">
        <f t="shared" ref="K156:K157" si="53">IF(J156="","",J156/25000)</f>
        <v/>
      </c>
    </row>
    <row r="157" spans="1:12" x14ac:dyDescent="0.25">
      <c r="A157" s="67">
        <v>41579</v>
      </c>
      <c r="B157" s="50">
        <v>-718.75</v>
      </c>
      <c r="C157" s="15">
        <v>1500</v>
      </c>
      <c r="D157" s="15">
        <v>2307</v>
      </c>
      <c r="E157" s="15">
        <v>-219</v>
      </c>
      <c r="F157" s="15">
        <v>-375</v>
      </c>
      <c r="G157" s="30">
        <f t="shared" si="48"/>
        <v>2494.25</v>
      </c>
      <c r="H157" s="31">
        <f t="shared" si="44"/>
        <v>8.3141666666666669E-2</v>
      </c>
      <c r="I157" s="45">
        <f t="shared" si="49"/>
        <v>327454.35000000009</v>
      </c>
      <c r="J157" s="23"/>
      <c r="K157" s="35" t="str">
        <f t="shared" si="53"/>
        <v/>
      </c>
    </row>
    <row r="158" spans="1:12" ht="15.75" thickBot="1" x14ac:dyDescent="0.3">
      <c r="A158" s="67">
        <v>41609</v>
      </c>
      <c r="B158" s="51">
        <v>-2359.38</v>
      </c>
      <c r="C158" s="14">
        <v>-38</v>
      </c>
      <c r="D158" s="14">
        <v>113.5</v>
      </c>
      <c r="E158" s="14">
        <v>0</v>
      </c>
      <c r="F158" s="14">
        <v>348</v>
      </c>
      <c r="G158" s="36">
        <f t="shared" si="48"/>
        <v>-1935.88</v>
      </c>
      <c r="H158" s="41">
        <f t="shared" si="44"/>
        <v>-6.4529333333333341E-2</v>
      </c>
      <c r="I158" s="43">
        <f t="shared" si="49"/>
        <v>325518.47000000009</v>
      </c>
      <c r="J158" s="26">
        <f>G158+G157+G156</f>
        <v>1889.25</v>
      </c>
      <c r="K158" s="37">
        <f>H158+H157+H156</f>
        <v>6.2975000000000003E-2</v>
      </c>
      <c r="L158" s="21"/>
    </row>
    <row r="159" spans="1:12" x14ac:dyDescent="0.25">
      <c r="A159" s="67">
        <v>41640</v>
      </c>
      <c r="B159" s="50">
        <v>2844.5</v>
      </c>
      <c r="C159" s="15">
        <v>-850</v>
      </c>
      <c r="D159" s="15">
        <v>-1386</v>
      </c>
      <c r="E159" s="15">
        <v>1106</v>
      </c>
      <c r="F159" s="15">
        <v>-232</v>
      </c>
      <c r="G159" s="30">
        <f t="shared" si="48"/>
        <v>1482.5</v>
      </c>
      <c r="H159" s="31">
        <f t="shared" si="44"/>
        <v>4.9416666666666664E-2</v>
      </c>
      <c r="I159" s="45">
        <f t="shared" si="49"/>
        <v>327000.97000000009</v>
      </c>
      <c r="J159" s="23"/>
      <c r="K159" s="35" t="str">
        <f t="shared" si="47"/>
        <v/>
      </c>
    </row>
    <row r="160" spans="1:12" x14ac:dyDescent="0.25">
      <c r="A160" s="67">
        <v>41671</v>
      </c>
      <c r="B160" s="50">
        <v>141.38</v>
      </c>
      <c r="C160" s="15">
        <v>750</v>
      </c>
      <c r="D160" s="15">
        <v>905</v>
      </c>
      <c r="E160" s="15">
        <v>0</v>
      </c>
      <c r="F160" s="15">
        <v>768</v>
      </c>
      <c r="G160" s="30">
        <f t="shared" si="48"/>
        <v>2564.38</v>
      </c>
      <c r="H160" s="31">
        <f t="shared" si="44"/>
        <v>8.5479333333333338E-2</v>
      </c>
      <c r="I160" s="45">
        <f t="shared" si="49"/>
        <v>329565.35000000009</v>
      </c>
      <c r="J160" s="23"/>
      <c r="K160" s="35" t="str">
        <f t="shared" si="47"/>
        <v/>
      </c>
    </row>
    <row r="161" spans="1:12" ht="15.75" thickBot="1" x14ac:dyDescent="0.3">
      <c r="A161" s="67">
        <v>41699</v>
      </c>
      <c r="B161" s="50">
        <v>-1062.5</v>
      </c>
      <c r="C161" s="15">
        <v>900</v>
      </c>
      <c r="D161" s="15">
        <v>4716.5</v>
      </c>
      <c r="E161" s="15">
        <v>-531</v>
      </c>
      <c r="F161" s="15">
        <v>-577</v>
      </c>
      <c r="G161" s="30">
        <f t="shared" si="48"/>
        <v>3446</v>
      </c>
      <c r="H161" s="31">
        <f t="shared" si="44"/>
        <v>0.11486666666666667</v>
      </c>
      <c r="I161" s="45">
        <f t="shared" si="49"/>
        <v>333011.35000000009</v>
      </c>
      <c r="J161" s="24">
        <f>G161+G160+G159</f>
        <v>7492.88</v>
      </c>
      <c r="K161" s="35">
        <f>H161+H160+H159</f>
        <v>0.24976266666666669</v>
      </c>
      <c r="L161" s="21"/>
    </row>
    <row r="162" spans="1:12" x14ac:dyDescent="0.25">
      <c r="A162" s="67">
        <v>41730</v>
      </c>
      <c r="B162" s="49">
        <v>890.63</v>
      </c>
      <c r="C162" s="12">
        <v>1125</v>
      </c>
      <c r="D162" s="12">
        <v>-1858.5</v>
      </c>
      <c r="E162" s="12">
        <v>774.5</v>
      </c>
      <c r="F162" s="12">
        <v>537</v>
      </c>
      <c r="G162" s="33">
        <f t="shared" si="48"/>
        <v>1468.63</v>
      </c>
      <c r="H162" s="39">
        <f t="shared" si="44"/>
        <v>4.8954333333333336E-2</v>
      </c>
      <c r="I162" s="42">
        <f t="shared" si="49"/>
        <v>334479.9800000001</v>
      </c>
      <c r="J162" s="25"/>
      <c r="K162" s="34" t="str">
        <f t="shared" ref="K162:K163" si="54">IF(J162="","",J162/25000)</f>
        <v/>
      </c>
    </row>
    <row r="163" spans="1:12" x14ac:dyDescent="0.25">
      <c r="A163" s="67">
        <v>41760</v>
      </c>
      <c r="B163" s="50">
        <v>2282</v>
      </c>
      <c r="C163" s="15">
        <v>1275</v>
      </c>
      <c r="D163" s="15">
        <v>-66</v>
      </c>
      <c r="E163" s="15">
        <v>787</v>
      </c>
      <c r="F163" s="15">
        <v>568</v>
      </c>
      <c r="G163" s="30">
        <f t="shared" si="48"/>
        <v>4846</v>
      </c>
      <c r="H163" s="31">
        <f t="shared" si="44"/>
        <v>0.16153333333333333</v>
      </c>
      <c r="I163" s="45">
        <f t="shared" si="49"/>
        <v>339325.9800000001</v>
      </c>
      <c r="J163" s="23"/>
      <c r="K163" s="35" t="str">
        <f t="shared" si="54"/>
        <v/>
      </c>
    </row>
    <row r="164" spans="1:12" ht="15.75" thickBot="1" x14ac:dyDescent="0.3">
      <c r="A164" s="67">
        <v>41791</v>
      </c>
      <c r="B164" s="51">
        <v>-265.63</v>
      </c>
      <c r="C164" s="14">
        <v>1875</v>
      </c>
      <c r="D164" s="14">
        <v>1001</v>
      </c>
      <c r="E164" s="14">
        <v>-394</v>
      </c>
      <c r="F164" s="14">
        <v>-88</v>
      </c>
      <c r="G164" s="36">
        <f t="shared" si="48"/>
        <v>2128.37</v>
      </c>
      <c r="H164" s="41">
        <f t="shared" si="44"/>
        <v>7.0945666666666657E-2</v>
      </c>
      <c r="I164" s="43">
        <f t="shared" si="49"/>
        <v>341454.35000000009</v>
      </c>
      <c r="J164" s="26">
        <f>G164+G163+G162</f>
        <v>8443</v>
      </c>
      <c r="K164" s="37">
        <f>H164+H163+H162</f>
        <v>0.28143333333333331</v>
      </c>
      <c r="L164" s="21"/>
    </row>
    <row r="165" spans="1:12" x14ac:dyDescent="0.25">
      <c r="A165" s="67">
        <v>41821</v>
      </c>
      <c r="B165" s="50">
        <v>-280.5</v>
      </c>
      <c r="C165" s="15">
        <v>-388</v>
      </c>
      <c r="D165" s="15">
        <v>913.5</v>
      </c>
      <c r="E165" s="15">
        <v>849</v>
      </c>
      <c r="F165" s="15">
        <v>-1</v>
      </c>
      <c r="G165" s="30">
        <f t="shared" si="48"/>
        <v>1093</v>
      </c>
      <c r="H165" s="31">
        <f t="shared" si="44"/>
        <v>3.6433333333333331E-2</v>
      </c>
      <c r="I165" s="45">
        <f t="shared" si="49"/>
        <v>342547.35000000009</v>
      </c>
      <c r="J165" s="23"/>
      <c r="K165" s="35" t="str">
        <f t="shared" ref="K165:K166" si="55">IF(J165="","",J165/25000)</f>
        <v/>
      </c>
    </row>
    <row r="166" spans="1:12" x14ac:dyDescent="0.25">
      <c r="A166" s="67">
        <v>41852</v>
      </c>
      <c r="B166" s="50">
        <v>2094.5</v>
      </c>
      <c r="C166" s="15">
        <v>750</v>
      </c>
      <c r="D166" s="15">
        <v>465</v>
      </c>
      <c r="E166" s="15">
        <v>0</v>
      </c>
      <c r="F166" s="15">
        <v>792</v>
      </c>
      <c r="G166" s="30">
        <f t="shared" si="48"/>
        <v>4101.5</v>
      </c>
      <c r="H166" s="31">
        <f t="shared" si="44"/>
        <v>0.13671666666666665</v>
      </c>
      <c r="I166" s="45">
        <f t="shared" si="49"/>
        <v>346648.85000000009</v>
      </c>
      <c r="J166" s="23"/>
      <c r="K166" s="35" t="str">
        <f t="shared" si="55"/>
        <v/>
      </c>
    </row>
    <row r="167" spans="1:12" ht="15.75" thickBot="1" x14ac:dyDescent="0.3">
      <c r="A167" s="67">
        <v>41883</v>
      </c>
      <c r="B167" s="50">
        <v>-984.38</v>
      </c>
      <c r="C167" s="15">
        <v>1400</v>
      </c>
      <c r="D167" s="15">
        <v>-61.5</v>
      </c>
      <c r="E167" s="15">
        <v>893.5</v>
      </c>
      <c r="F167" s="15">
        <v>-738</v>
      </c>
      <c r="G167" s="30">
        <f t="shared" si="48"/>
        <v>509.61999999999989</v>
      </c>
      <c r="H167" s="31">
        <f t="shared" si="44"/>
        <v>1.698733333333333E-2</v>
      </c>
      <c r="I167" s="45">
        <f t="shared" si="49"/>
        <v>347158.47000000009</v>
      </c>
      <c r="J167" s="24">
        <f>G167+G166+G165</f>
        <v>5704.12</v>
      </c>
      <c r="K167" s="35">
        <f>H167+H166+H165</f>
        <v>0.19013733333333332</v>
      </c>
      <c r="L167" s="21"/>
    </row>
    <row r="168" spans="1:12" x14ac:dyDescent="0.25">
      <c r="A168" s="67">
        <v>41913</v>
      </c>
      <c r="B168" s="49">
        <v>423.38</v>
      </c>
      <c r="C168" s="12">
        <v>1125</v>
      </c>
      <c r="D168" s="12">
        <v>1558.5</v>
      </c>
      <c r="E168" s="12">
        <v>1187</v>
      </c>
      <c r="F168" s="12">
        <v>1892</v>
      </c>
      <c r="G168" s="33">
        <f t="shared" si="48"/>
        <v>6185.88</v>
      </c>
      <c r="H168" s="39">
        <f t="shared" si="44"/>
        <v>0.20619599999999999</v>
      </c>
      <c r="I168" s="42">
        <f t="shared" si="49"/>
        <v>353344.35000000009</v>
      </c>
      <c r="J168" s="25"/>
      <c r="K168" s="34" t="str">
        <f t="shared" ref="K168:K169" si="56">IF(J168="","",J168/25000)</f>
        <v/>
      </c>
    </row>
    <row r="169" spans="1:12" x14ac:dyDescent="0.25">
      <c r="A169" s="67">
        <v>41944</v>
      </c>
      <c r="B169" s="50">
        <v>1220.25</v>
      </c>
      <c r="C169" s="15">
        <v>1500</v>
      </c>
      <c r="D169" s="15">
        <v>3312.5</v>
      </c>
      <c r="E169" s="15">
        <v>0</v>
      </c>
      <c r="F169" s="15">
        <v>-232</v>
      </c>
      <c r="G169" s="30">
        <f t="shared" si="48"/>
        <v>5800.75</v>
      </c>
      <c r="H169" s="31">
        <f t="shared" si="44"/>
        <v>0.19335833333333333</v>
      </c>
      <c r="I169" s="45">
        <f t="shared" si="49"/>
        <v>359145.10000000009</v>
      </c>
      <c r="J169" s="23"/>
      <c r="K169" s="35" t="str">
        <f t="shared" si="56"/>
        <v/>
      </c>
    </row>
    <row r="170" spans="1:12" ht="15.75" thickBot="1" x14ac:dyDescent="0.3">
      <c r="A170" s="67">
        <v>41974</v>
      </c>
      <c r="B170" s="76">
        <v>-437.5</v>
      </c>
      <c r="C170" s="14">
        <v>-1775</v>
      </c>
      <c r="D170" s="14">
        <v>-3274.5</v>
      </c>
      <c r="E170" s="14">
        <v>324</v>
      </c>
      <c r="F170" s="14">
        <v>1174</v>
      </c>
      <c r="G170" s="36">
        <f t="shared" si="48"/>
        <v>-3989</v>
      </c>
      <c r="H170" s="41">
        <f t="shared" si="44"/>
        <v>-0.13296666666666668</v>
      </c>
      <c r="I170" s="43">
        <f>I169+G170</f>
        <v>355156.10000000009</v>
      </c>
      <c r="J170" s="26">
        <f>G170+G169+G168</f>
        <v>7997.63</v>
      </c>
      <c r="K170" s="37">
        <f>H170+H169+H168</f>
        <v>0.26658766666666667</v>
      </c>
      <c r="L170" s="21"/>
    </row>
    <row r="171" spans="1:12" x14ac:dyDescent="0.25">
      <c r="A171" s="67">
        <v>42005</v>
      </c>
      <c r="B171" s="77">
        <v>4111.63</v>
      </c>
      <c r="C171" s="15">
        <v>1175</v>
      </c>
      <c r="D171" s="15">
        <v>-229.5</v>
      </c>
      <c r="E171" s="15">
        <v>787</v>
      </c>
      <c r="F171" s="15">
        <v>199</v>
      </c>
      <c r="G171" s="30">
        <f t="shared" si="48"/>
        <v>6043.13</v>
      </c>
      <c r="H171" s="31">
        <f t="shared" si="44"/>
        <v>0.20143766666666668</v>
      </c>
      <c r="I171" s="45">
        <f t="shared" si="49"/>
        <v>361199.2300000001</v>
      </c>
      <c r="J171" s="23"/>
      <c r="K171" s="35" t="str">
        <f t="shared" ref="K171:K172" si="57">IF(J171="","",J171/25000)</f>
        <v/>
      </c>
    </row>
    <row r="172" spans="1:12" x14ac:dyDescent="0.25">
      <c r="A172" s="67">
        <v>42036</v>
      </c>
      <c r="B172" s="77">
        <v>-2624.63</v>
      </c>
      <c r="C172" s="15">
        <v>1500</v>
      </c>
      <c r="D172" s="15">
        <v>2031.5</v>
      </c>
      <c r="E172" s="15">
        <v>-531</v>
      </c>
      <c r="F172" s="15">
        <v>205</v>
      </c>
      <c r="G172" s="30">
        <f t="shared" si="48"/>
        <v>580.86999999999989</v>
      </c>
      <c r="H172" s="31">
        <f t="shared" si="44"/>
        <v>1.9362333333333329E-2</v>
      </c>
      <c r="I172" s="45">
        <f t="shared" si="49"/>
        <v>361780.10000000009</v>
      </c>
      <c r="J172" s="23"/>
      <c r="K172" s="35" t="str">
        <f t="shared" si="57"/>
        <v/>
      </c>
    </row>
    <row r="173" spans="1:12" ht="15.75" thickBot="1" x14ac:dyDescent="0.3">
      <c r="A173" s="67">
        <v>42064</v>
      </c>
      <c r="B173" s="77">
        <v>1610.5</v>
      </c>
      <c r="C173" s="15">
        <v>-1700</v>
      </c>
      <c r="D173" s="15">
        <v>-2247.5</v>
      </c>
      <c r="E173" s="15">
        <v>-213</v>
      </c>
      <c r="F173" s="15">
        <v>1174</v>
      </c>
      <c r="G173" s="30">
        <f t="shared" si="48"/>
        <v>-1376</v>
      </c>
      <c r="H173" s="31">
        <f t="shared" si="44"/>
        <v>-4.5866666666666667E-2</v>
      </c>
      <c r="I173" s="45">
        <f t="shared" si="49"/>
        <v>360404.10000000009</v>
      </c>
      <c r="J173" s="24">
        <f>G173+G172+G171</f>
        <v>5248</v>
      </c>
      <c r="K173" s="35">
        <f>H173+H172+H171</f>
        <v>0.17493333333333333</v>
      </c>
      <c r="L173" s="21"/>
    </row>
    <row r="174" spans="1:12" x14ac:dyDescent="0.25">
      <c r="A174" s="67">
        <v>42095</v>
      </c>
      <c r="B174" s="78">
        <v>-296.13</v>
      </c>
      <c r="C174" s="12">
        <v>1125</v>
      </c>
      <c r="D174" s="12">
        <v>1125.5</v>
      </c>
      <c r="E174" s="12">
        <v>-338</v>
      </c>
      <c r="F174" s="19">
        <v>-432</v>
      </c>
      <c r="G174" s="33">
        <f t="shared" si="48"/>
        <v>1184.3699999999999</v>
      </c>
      <c r="H174" s="39">
        <f t="shared" si="44"/>
        <v>3.9478999999999993E-2</v>
      </c>
      <c r="I174" s="42">
        <f t="shared" si="49"/>
        <v>361588.47000000009</v>
      </c>
      <c r="J174" s="27"/>
      <c r="K174" s="34" t="str">
        <f t="shared" si="47"/>
        <v/>
      </c>
    </row>
    <row r="175" spans="1:12" x14ac:dyDescent="0.25">
      <c r="A175" s="67">
        <v>42125</v>
      </c>
      <c r="B175" s="79">
        <v>-1359</v>
      </c>
      <c r="C175" s="15">
        <v>1500</v>
      </c>
      <c r="D175" s="15">
        <v>1472.5</v>
      </c>
      <c r="E175" s="15">
        <v>1249</v>
      </c>
      <c r="F175" s="18">
        <v>-432</v>
      </c>
      <c r="G175" s="30">
        <f t="shared" si="48"/>
        <v>2430.5</v>
      </c>
      <c r="H175" s="31">
        <f t="shared" si="44"/>
        <v>8.1016666666666667E-2</v>
      </c>
      <c r="I175" s="45">
        <f t="shared" si="49"/>
        <v>364018.97000000009</v>
      </c>
      <c r="J175" s="28"/>
      <c r="K175" s="35" t="str">
        <f t="shared" si="47"/>
        <v/>
      </c>
    </row>
    <row r="176" spans="1:12" ht="15.75" thickBot="1" x14ac:dyDescent="0.3">
      <c r="A176" s="67">
        <v>42156</v>
      </c>
      <c r="B176" s="80">
        <v>-2343</v>
      </c>
      <c r="C176" s="14">
        <v>-75</v>
      </c>
      <c r="D176" s="14">
        <v>-779</v>
      </c>
      <c r="E176" s="14">
        <v>586.5</v>
      </c>
      <c r="F176" s="20">
        <v>11</v>
      </c>
      <c r="G176" s="36">
        <f t="shared" si="48"/>
        <v>-2599.5</v>
      </c>
      <c r="H176" s="41">
        <f t="shared" si="44"/>
        <v>-8.6650000000000005E-2</v>
      </c>
      <c r="I176" s="43">
        <f t="shared" si="49"/>
        <v>361419.47000000009</v>
      </c>
      <c r="J176" s="26">
        <f>G176+G175+G174</f>
        <v>1015.3699999999999</v>
      </c>
      <c r="K176" s="37">
        <f>H176+H175+H174</f>
        <v>3.3845666666666656E-2</v>
      </c>
      <c r="L176" s="21"/>
    </row>
    <row r="177" spans="1:12" x14ac:dyDescent="0.25">
      <c r="A177" s="67">
        <v>42186</v>
      </c>
      <c r="B177" s="79">
        <v>2830</v>
      </c>
      <c r="C177" s="15">
        <v>-1638</v>
      </c>
      <c r="D177" s="15">
        <v>-598.5</v>
      </c>
      <c r="E177" s="15">
        <v>-282</v>
      </c>
      <c r="F177" s="18">
        <v>286</v>
      </c>
      <c r="G177" s="30">
        <f t="shared" si="48"/>
        <v>597.5</v>
      </c>
      <c r="H177" s="31">
        <f t="shared" si="44"/>
        <v>1.9916666666666666E-2</v>
      </c>
      <c r="I177" s="45">
        <f t="shared" si="49"/>
        <v>362016.97000000009</v>
      </c>
      <c r="J177" s="28"/>
      <c r="K177" s="35" t="str">
        <f t="shared" si="47"/>
        <v/>
      </c>
      <c r="L177" s="63"/>
    </row>
    <row r="178" spans="1:12" x14ac:dyDescent="0.25">
      <c r="A178" s="67">
        <v>42217</v>
      </c>
      <c r="B178" s="81">
        <v>1220</v>
      </c>
      <c r="C178" s="15">
        <v>1100</v>
      </c>
      <c r="D178" s="15">
        <v>-3036</v>
      </c>
      <c r="E178" s="15">
        <v>837</v>
      </c>
      <c r="F178" s="17">
        <v>24</v>
      </c>
      <c r="G178" s="30">
        <f t="shared" si="48"/>
        <v>145</v>
      </c>
      <c r="H178" s="31">
        <f t="shared" si="44"/>
        <v>4.8333333333333336E-3</v>
      </c>
      <c r="I178" s="45">
        <f t="shared" si="49"/>
        <v>362161.97000000009</v>
      </c>
      <c r="J178" s="28"/>
      <c r="K178" s="35" t="str">
        <f t="shared" si="47"/>
        <v/>
      </c>
      <c r="L178" s="63"/>
    </row>
    <row r="179" spans="1:12" ht="15.75" thickBot="1" x14ac:dyDescent="0.3">
      <c r="A179" s="67">
        <v>42248</v>
      </c>
      <c r="B179" s="79">
        <v>1953</v>
      </c>
      <c r="C179" s="15">
        <v>1025</v>
      </c>
      <c r="D179" s="15">
        <v>-1626</v>
      </c>
      <c r="E179" s="15">
        <v>-531.5</v>
      </c>
      <c r="F179" s="18">
        <v>-1201</v>
      </c>
      <c r="G179" s="30">
        <f t="shared" si="48"/>
        <v>-380.5</v>
      </c>
      <c r="H179" s="31">
        <f t="shared" si="44"/>
        <v>-1.2683333333333333E-2</v>
      </c>
      <c r="I179" s="45">
        <f t="shared" si="49"/>
        <v>361781.47000000009</v>
      </c>
      <c r="J179" s="24">
        <f>G179+G178+G177</f>
        <v>362</v>
      </c>
      <c r="K179" s="35">
        <f>H179+H178+H177</f>
        <v>1.2066666666666667E-2</v>
      </c>
      <c r="L179" s="63"/>
    </row>
    <row r="180" spans="1:12" x14ac:dyDescent="0.25">
      <c r="A180" s="67">
        <f>A179+30</f>
        <v>42278</v>
      </c>
      <c r="B180" s="82">
        <v>-1429</v>
      </c>
      <c r="C180" s="12">
        <v>1550</v>
      </c>
      <c r="D180" s="88">
        <v>4343</v>
      </c>
      <c r="E180" s="88">
        <v>0</v>
      </c>
      <c r="F180" s="89">
        <v>-44</v>
      </c>
      <c r="G180" s="33">
        <f>B180+C180+D180+E180+F180</f>
        <v>4420</v>
      </c>
      <c r="H180" s="39">
        <f t="shared" si="44"/>
        <v>0.14733333333333334</v>
      </c>
      <c r="I180" s="42">
        <f>I179+G180</f>
        <v>366201.47000000009</v>
      </c>
      <c r="J180" s="27"/>
      <c r="K180" s="34" t="str">
        <f t="shared" si="47"/>
        <v/>
      </c>
      <c r="L180" s="63"/>
    </row>
    <row r="181" spans="1:12" x14ac:dyDescent="0.25">
      <c r="A181" s="67">
        <v>42309</v>
      </c>
      <c r="B181" s="79">
        <v>-777</v>
      </c>
      <c r="C181" s="15">
        <v>-100</v>
      </c>
      <c r="D181" s="90">
        <v>-868</v>
      </c>
      <c r="E181" s="90">
        <v>724</v>
      </c>
      <c r="F181" s="91">
        <v>-375</v>
      </c>
      <c r="G181" s="30">
        <f>B181+C181+D181+E181+F181</f>
        <v>-1396</v>
      </c>
      <c r="H181" s="31">
        <f t="shared" si="44"/>
        <v>-4.6533333333333336E-2</v>
      </c>
      <c r="I181" s="45">
        <f t="shared" si="49"/>
        <v>364805.47000000009</v>
      </c>
      <c r="J181" s="28"/>
      <c r="K181" s="35" t="str">
        <f t="shared" si="47"/>
        <v/>
      </c>
      <c r="L181" s="63"/>
    </row>
    <row r="182" spans="1:12" ht="15.75" thickBot="1" x14ac:dyDescent="0.3">
      <c r="A182" s="67">
        <f>A181+30</f>
        <v>42339</v>
      </c>
      <c r="B182" s="79">
        <v>-1121</v>
      </c>
      <c r="C182" s="15">
        <v>-788</v>
      </c>
      <c r="D182" s="90">
        <v>-1744</v>
      </c>
      <c r="E182" s="90">
        <v>593</v>
      </c>
      <c r="F182" s="91">
        <v>-395</v>
      </c>
      <c r="G182" s="30">
        <f>B182+C182+D182+E182+F182</f>
        <v>-3455</v>
      </c>
      <c r="H182" s="31">
        <f t="shared" si="44"/>
        <v>-0.11516666666666667</v>
      </c>
      <c r="I182" s="45">
        <f t="shared" si="49"/>
        <v>361350.47000000009</v>
      </c>
      <c r="J182" s="24">
        <f>G182+G181+G180</f>
        <v>-431</v>
      </c>
      <c r="K182" s="35">
        <f>H182+H181+H180</f>
        <v>-1.4366666666666666E-2</v>
      </c>
      <c r="L182" s="63"/>
    </row>
    <row r="183" spans="1:12" x14ac:dyDescent="0.25">
      <c r="A183" s="69">
        <f>A182+31</f>
        <v>42370</v>
      </c>
      <c r="B183" s="83">
        <v>3902</v>
      </c>
      <c r="C183" s="19">
        <v>1050</v>
      </c>
      <c r="D183" s="92">
        <v>0</v>
      </c>
      <c r="E183" s="93">
        <v>-544</v>
      </c>
      <c r="F183" s="92">
        <v>1430</v>
      </c>
      <c r="G183" s="33">
        <f>B183+C183+D183+E183+F183</f>
        <v>5838</v>
      </c>
      <c r="H183" s="73">
        <f t="shared" si="44"/>
        <v>0.1946</v>
      </c>
      <c r="I183" s="42">
        <f>I182+G183</f>
        <v>367188.47000000009</v>
      </c>
      <c r="J183" s="44"/>
      <c r="K183" s="34" t="str">
        <f t="shared" si="47"/>
        <v/>
      </c>
      <c r="L183" s="63"/>
    </row>
    <row r="184" spans="1:12" s="62" customFormat="1" x14ac:dyDescent="0.25">
      <c r="A184" s="220" t="s">
        <v>24</v>
      </c>
      <c r="B184" s="221"/>
      <c r="C184" s="221"/>
      <c r="D184" s="221"/>
      <c r="E184" s="221"/>
      <c r="F184" s="221"/>
      <c r="G184" s="221"/>
      <c r="H184" s="221"/>
      <c r="I184" s="221"/>
      <c r="J184" s="222"/>
      <c r="K184" s="124"/>
    </row>
    <row r="185" spans="1:12" x14ac:dyDescent="0.25">
      <c r="A185" s="69">
        <v>42401</v>
      </c>
      <c r="B185" s="79">
        <v>1441</v>
      </c>
      <c r="C185" s="91">
        <v>2533</v>
      </c>
      <c r="D185" s="91">
        <v>-354</v>
      </c>
      <c r="E185" s="91">
        <v>-544</v>
      </c>
      <c r="F185" s="91">
        <v>955</v>
      </c>
      <c r="G185" s="30">
        <f t="shared" ref="G185:G193" si="58">B185+C185+D185+E185+F185</f>
        <v>4031</v>
      </c>
      <c r="H185" s="74">
        <f>G185/30000</f>
        <v>0.13436666666666666</v>
      </c>
      <c r="I185" s="45">
        <f>I183+G185</f>
        <v>371219.47000000009</v>
      </c>
      <c r="J185" s="71"/>
      <c r="K185" s="35" t="str">
        <f t="shared" si="47"/>
        <v/>
      </c>
      <c r="L185" s="63"/>
    </row>
    <row r="186" spans="1:12" ht="15.75" thickBot="1" x14ac:dyDescent="0.3">
      <c r="A186" s="69">
        <v>42430</v>
      </c>
      <c r="B186" s="80">
        <v>-648</v>
      </c>
      <c r="C186" s="94">
        <v>853</v>
      </c>
      <c r="D186" s="94">
        <v>4008</v>
      </c>
      <c r="E186" s="94">
        <v>-1088</v>
      </c>
      <c r="F186" s="94">
        <v>-194</v>
      </c>
      <c r="G186" s="30">
        <f t="shared" si="58"/>
        <v>2931</v>
      </c>
      <c r="H186" s="75">
        <f>G186/30000</f>
        <v>9.7699999999999995E-2</v>
      </c>
      <c r="I186" s="45">
        <f t="shared" si="49"/>
        <v>374150.47000000009</v>
      </c>
      <c r="J186" s="26">
        <f>G186+G185+G183</f>
        <v>12800</v>
      </c>
      <c r="K186" s="37">
        <f>H186+H185+H183</f>
        <v>0.42666666666666664</v>
      </c>
      <c r="L186" s="63"/>
    </row>
    <row r="187" spans="1:12" x14ac:dyDescent="0.25">
      <c r="A187" s="69">
        <v>42461</v>
      </c>
      <c r="B187" s="78">
        <v>-578</v>
      </c>
      <c r="C187" s="93">
        <v>298</v>
      </c>
      <c r="D187" s="93">
        <v>-2015</v>
      </c>
      <c r="E187" s="93">
        <v>-888</v>
      </c>
      <c r="F187" s="93">
        <v>-444</v>
      </c>
      <c r="G187" s="33">
        <f t="shared" si="58"/>
        <v>-3627</v>
      </c>
      <c r="H187" s="73">
        <f>G187/30000</f>
        <v>-0.12089999999999999</v>
      </c>
      <c r="I187" s="42">
        <f>I186+G187</f>
        <v>370523.47000000009</v>
      </c>
      <c r="J187" s="28"/>
      <c r="K187" s="35" t="str">
        <f t="shared" ref="K187:K188" si="59">IF(J187="","",J187/25000)</f>
        <v/>
      </c>
      <c r="L187" s="98"/>
    </row>
    <row r="188" spans="1:12" x14ac:dyDescent="0.25">
      <c r="A188" s="69">
        <v>42491</v>
      </c>
      <c r="B188" s="79">
        <v>-296</v>
      </c>
      <c r="C188" s="91">
        <v>455</v>
      </c>
      <c r="D188" s="91">
        <v>-395</v>
      </c>
      <c r="E188" s="91">
        <v>-550</v>
      </c>
      <c r="F188" s="91">
        <v>1096</v>
      </c>
      <c r="G188" s="30">
        <f t="shared" si="58"/>
        <v>310</v>
      </c>
      <c r="H188" s="74">
        <f t="shared" ref="H188:H189" si="60">G188/30000</f>
        <v>1.0333333333333333E-2</v>
      </c>
      <c r="I188" s="45">
        <f t="shared" ref="I188:I191" si="61">I187+G188</f>
        <v>370833.47000000009</v>
      </c>
      <c r="J188" s="28"/>
      <c r="K188" s="35" t="str">
        <f t="shared" si="59"/>
        <v/>
      </c>
      <c r="L188" s="98"/>
    </row>
    <row r="189" spans="1:12" ht="15.75" thickBot="1" x14ac:dyDescent="0.3">
      <c r="A189" s="69">
        <v>42522</v>
      </c>
      <c r="B189" s="80">
        <v>3781</v>
      </c>
      <c r="C189" s="94">
        <v>-3490</v>
      </c>
      <c r="D189" s="94">
        <v>-985</v>
      </c>
      <c r="E189" s="94">
        <v>-1088</v>
      </c>
      <c r="F189" s="94">
        <v>480</v>
      </c>
      <c r="G189" s="30">
        <f t="shared" si="58"/>
        <v>-1302</v>
      </c>
      <c r="H189" s="75">
        <f t="shared" si="60"/>
        <v>-4.3400000000000001E-2</v>
      </c>
      <c r="I189" s="43">
        <f t="shared" si="61"/>
        <v>369531.47000000009</v>
      </c>
      <c r="J189" s="26">
        <f>G189+G188+G187</f>
        <v>-4619</v>
      </c>
      <c r="K189" s="37">
        <f>H189+H188+H187</f>
        <v>-0.15396666666666667</v>
      </c>
      <c r="L189" s="98"/>
    </row>
    <row r="190" spans="1:12" x14ac:dyDescent="0.25">
      <c r="A190" s="67">
        <v>42552</v>
      </c>
      <c r="B190" s="84">
        <v>31</v>
      </c>
      <c r="C190" s="84">
        <v>1095</v>
      </c>
      <c r="D190" s="84">
        <v>2170</v>
      </c>
      <c r="E190" s="84">
        <v>-513</v>
      </c>
      <c r="F190" s="84">
        <v>-408</v>
      </c>
      <c r="G190" s="33">
        <f t="shared" si="58"/>
        <v>2375</v>
      </c>
      <c r="H190" s="74">
        <f>G190/30000</f>
        <v>7.9166666666666663E-2</v>
      </c>
      <c r="I190" s="45">
        <f>I189+G190</f>
        <v>371906.47000000009</v>
      </c>
      <c r="J190" s="27"/>
      <c r="K190" s="34" t="str">
        <f t="shared" ref="K190:K191" si="62">IF(J190="","",J190/25000)</f>
        <v/>
      </c>
      <c r="L190" s="98"/>
    </row>
    <row r="191" spans="1:12" x14ac:dyDescent="0.25">
      <c r="A191" s="67">
        <v>42583</v>
      </c>
      <c r="B191" s="84">
        <v>-1359</v>
      </c>
      <c r="C191" s="84">
        <v>715</v>
      </c>
      <c r="D191" s="84">
        <v>-208</v>
      </c>
      <c r="E191" s="84">
        <v>-419</v>
      </c>
      <c r="F191" s="84">
        <v>-70</v>
      </c>
      <c r="G191" s="30">
        <f t="shared" si="58"/>
        <v>-1341</v>
      </c>
      <c r="H191" s="74">
        <f>G191/30000</f>
        <v>-4.4699999999999997E-2</v>
      </c>
      <c r="I191" s="45">
        <f t="shared" si="61"/>
        <v>370565.47000000009</v>
      </c>
      <c r="J191" s="28"/>
      <c r="K191" s="35" t="str">
        <f t="shared" si="62"/>
        <v/>
      </c>
      <c r="L191" s="98"/>
    </row>
    <row r="192" spans="1:12" ht="15.75" thickBot="1" x14ac:dyDescent="0.3">
      <c r="A192" s="67">
        <v>42614</v>
      </c>
      <c r="B192" s="84">
        <v>-617</v>
      </c>
      <c r="C192" s="84">
        <v>-2073</v>
      </c>
      <c r="D192" s="84">
        <v>-359</v>
      </c>
      <c r="E192" s="84">
        <v>887</v>
      </c>
      <c r="F192" s="84">
        <v>-1144</v>
      </c>
      <c r="G192" s="30">
        <f t="shared" si="58"/>
        <v>-3306</v>
      </c>
      <c r="H192" s="74">
        <f>G192/30000</f>
        <v>-0.11020000000000001</v>
      </c>
      <c r="I192" s="45">
        <f>I191+G192</f>
        <v>367259.47000000009</v>
      </c>
      <c r="J192" s="24">
        <f>G192+G191+G190</f>
        <v>-2272</v>
      </c>
      <c r="K192" s="35">
        <f>H192+H191+H190</f>
        <v>-7.5733333333333347E-2</v>
      </c>
      <c r="L192" s="98"/>
    </row>
    <row r="193" spans="1:16" s="62" customFormat="1" x14ac:dyDescent="0.25">
      <c r="A193" s="66">
        <v>42644</v>
      </c>
      <c r="B193" s="85">
        <v>-1515</v>
      </c>
      <c r="C193" s="95">
        <v>300</v>
      </c>
      <c r="D193" s="95">
        <v>-1176</v>
      </c>
      <c r="E193" s="95">
        <v>337</v>
      </c>
      <c r="F193" s="95">
        <v>-1095</v>
      </c>
      <c r="G193" s="33">
        <f t="shared" si="58"/>
        <v>-3149</v>
      </c>
      <c r="H193" s="73">
        <f>G193/30000</f>
        <v>-0.10496666666666667</v>
      </c>
      <c r="I193" s="42">
        <f>I192+G193</f>
        <v>364110.47000000009</v>
      </c>
      <c r="J193" s="27"/>
      <c r="K193" s="34" t="str">
        <f t="shared" ref="K193:K195" si="63">IF(J193="","",J193/25000)</f>
        <v/>
      </c>
      <c r="L193" s="57"/>
    </row>
    <row r="194" spans="1:16" s="62" customFormat="1" x14ac:dyDescent="0.25">
      <c r="A194" s="220" t="s">
        <v>50</v>
      </c>
      <c r="B194" s="221"/>
      <c r="C194" s="221"/>
      <c r="D194" s="221"/>
      <c r="E194" s="221"/>
      <c r="F194" s="221"/>
      <c r="G194" s="221"/>
      <c r="H194" s="221"/>
      <c r="I194" s="221"/>
      <c r="J194" s="222"/>
      <c r="K194" s="124"/>
    </row>
    <row r="195" spans="1:16" s="62" customFormat="1" x14ac:dyDescent="0.25">
      <c r="A195" s="67">
        <v>42675</v>
      </c>
      <c r="B195" s="86">
        <v>140</v>
      </c>
      <c r="C195" s="96">
        <v>0</v>
      </c>
      <c r="D195" s="96">
        <v>0</v>
      </c>
      <c r="E195" s="96">
        <v>0</v>
      </c>
      <c r="F195" s="96">
        <v>806</v>
      </c>
      <c r="G195" s="30">
        <f>B195+C195+D195+E195+F195</f>
        <v>946</v>
      </c>
      <c r="H195" s="74">
        <f>G195/30000</f>
        <v>3.153333333333333E-2</v>
      </c>
      <c r="I195" s="45">
        <f t="shared" ref="I195" si="64">I193+G195</f>
        <v>365056.47000000009</v>
      </c>
      <c r="J195" s="28"/>
      <c r="K195" s="35" t="str">
        <f t="shared" si="63"/>
        <v/>
      </c>
      <c r="L195" s="98"/>
    </row>
    <row r="196" spans="1:16" s="62" customFormat="1" ht="15.75" thickBot="1" x14ac:dyDescent="0.3">
      <c r="A196" s="68">
        <v>42705</v>
      </c>
      <c r="B196" s="87"/>
      <c r="C196" s="97"/>
      <c r="D196" s="97"/>
      <c r="E196" s="97"/>
      <c r="F196" s="97"/>
      <c r="G196" s="36">
        <f>B196+C196+D196+E196+F196</f>
        <v>0</v>
      </c>
      <c r="H196" s="75">
        <f>G196/30000</f>
        <v>0</v>
      </c>
      <c r="I196" s="43">
        <f>I195+G196</f>
        <v>365056.47000000009</v>
      </c>
      <c r="J196" s="26">
        <f>G196+G195+G193</f>
        <v>-2203</v>
      </c>
      <c r="K196" s="37">
        <f>H196+H195+H193</f>
        <v>-7.3433333333333337E-2</v>
      </c>
      <c r="L196" s="63"/>
    </row>
    <row r="197" spans="1:16" x14ac:dyDescent="0.25">
      <c r="A197" s="1"/>
      <c r="B197" s="1"/>
      <c r="C197" s="1"/>
      <c r="D197" s="1"/>
      <c r="E197" s="1"/>
      <c r="F197" s="1"/>
      <c r="G197" s="57"/>
      <c r="H197" s="1"/>
      <c r="I197" s="1"/>
      <c r="J197" s="1"/>
      <c r="K197" s="1"/>
      <c r="L197" s="64"/>
    </row>
    <row r="198" spans="1:16" x14ac:dyDescent="0.25">
      <c r="A198" s="223" t="s">
        <v>21</v>
      </c>
      <c r="B198" s="223"/>
      <c r="C198" s="223"/>
      <c r="D198" s="223"/>
      <c r="E198" s="223"/>
      <c r="F198" s="223"/>
      <c r="G198" s="223"/>
      <c r="H198" s="223"/>
      <c r="I198" s="223"/>
      <c r="J198" s="223"/>
      <c r="K198" s="223"/>
      <c r="L198" s="64"/>
      <c r="M198" s="62"/>
      <c r="N198" s="62"/>
      <c r="O198" s="62"/>
      <c r="P198" s="62"/>
    </row>
    <row r="199" spans="1:16" s="29" customFormat="1" ht="81" customHeight="1" x14ac:dyDescent="0.25">
      <c r="A199" s="186" t="s">
        <v>46</v>
      </c>
      <c r="B199" s="186"/>
      <c r="C199" s="186"/>
      <c r="D199" s="186"/>
      <c r="E199" s="186"/>
      <c r="F199" s="186"/>
      <c r="G199" s="186"/>
      <c r="H199" s="186"/>
      <c r="I199" s="186"/>
      <c r="J199" s="186"/>
      <c r="K199" s="186"/>
    </row>
    <row r="200" spans="1:16" s="29" customFormat="1" ht="33" customHeight="1" x14ac:dyDescent="0.25">
      <c r="A200" s="186"/>
      <c r="B200" s="186"/>
      <c r="C200" s="186"/>
      <c r="D200" s="186"/>
      <c r="E200" s="186"/>
      <c r="F200" s="186"/>
      <c r="G200" s="186"/>
      <c r="H200" s="186"/>
      <c r="I200" s="186"/>
      <c r="J200" s="186"/>
      <c r="K200" s="186"/>
    </row>
    <row r="201" spans="1:16" s="29" customFormat="1" ht="16.5" hidden="1" customHeight="1" x14ac:dyDescent="0.25">
      <c r="A201" s="186"/>
      <c r="B201" s="186"/>
      <c r="C201" s="186"/>
      <c r="D201" s="186"/>
      <c r="E201" s="186"/>
      <c r="F201" s="186"/>
      <c r="G201" s="186"/>
      <c r="H201" s="186"/>
      <c r="I201" s="186"/>
      <c r="J201" s="186"/>
      <c r="K201" s="186"/>
    </row>
    <row r="202" spans="1:16" s="29" customFormat="1" ht="15" customHeight="1" x14ac:dyDescent="0.25">
      <c r="A202" s="187" t="s">
        <v>45</v>
      </c>
      <c r="B202" s="187"/>
      <c r="C202" s="187"/>
      <c r="D202" s="187"/>
      <c r="E202" s="187"/>
      <c r="F202" s="187"/>
      <c r="G202" s="187"/>
      <c r="H202" s="187"/>
      <c r="I202" s="187"/>
      <c r="J202" s="187"/>
      <c r="K202" s="187"/>
    </row>
    <row r="203" spans="1:16" s="29" customFormat="1" ht="18.75" customHeight="1" x14ac:dyDescent="0.25">
      <c r="A203" s="187"/>
      <c r="B203" s="187"/>
      <c r="C203" s="187"/>
      <c r="D203" s="187"/>
      <c r="E203" s="187"/>
      <c r="F203" s="187"/>
      <c r="G203" s="187"/>
      <c r="H203" s="187"/>
      <c r="I203" s="187"/>
      <c r="J203" s="187"/>
      <c r="K203" s="187"/>
    </row>
    <row r="204" spans="1:16" s="29" customFormat="1" ht="19.5" hidden="1" customHeight="1" x14ac:dyDescent="0.25">
      <c r="A204" s="187"/>
      <c r="B204" s="187"/>
      <c r="C204" s="187"/>
      <c r="D204" s="187"/>
      <c r="E204" s="187"/>
      <c r="F204" s="187"/>
      <c r="G204" s="187"/>
      <c r="H204" s="187"/>
      <c r="I204" s="187"/>
      <c r="J204" s="187"/>
      <c r="K204" s="187"/>
    </row>
    <row r="205" spans="1:16" s="29" customFormat="1" ht="26.25" customHeight="1" x14ac:dyDescent="0.25">
      <c r="A205" s="187"/>
      <c r="B205" s="187"/>
      <c r="C205" s="187"/>
      <c r="D205" s="187"/>
      <c r="E205" s="187"/>
      <c r="F205" s="187"/>
      <c r="G205" s="187"/>
      <c r="H205" s="187"/>
      <c r="I205" s="187"/>
      <c r="J205" s="187"/>
      <c r="K205" s="187"/>
    </row>
    <row r="206" spans="1:16" s="29" customFormat="1" ht="114" customHeight="1" x14ac:dyDescent="0.25">
      <c r="A206" s="187"/>
      <c r="B206" s="187"/>
      <c r="C206" s="187"/>
      <c r="D206" s="187"/>
      <c r="E206" s="187"/>
      <c r="F206" s="187"/>
      <c r="G206" s="187"/>
      <c r="H206" s="187"/>
      <c r="I206" s="187"/>
      <c r="J206" s="187"/>
      <c r="K206" s="187"/>
    </row>
  </sheetData>
  <mergeCells count="6">
    <mergeCell ref="A199:K201"/>
    <mergeCell ref="A202:K206"/>
    <mergeCell ref="A6:K6"/>
    <mergeCell ref="A198:K198"/>
    <mergeCell ref="A194:J194"/>
    <mergeCell ref="A184:J18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NQ Legacy</vt:lpstr>
      <vt:lpstr>NQ Active</vt:lpstr>
      <vt:lpstr>ES Active</vt:lpstr>
      <vt:lpstr>The Gambler</vt:lpstr>
      <vt:lpstr>ES Weekly Options</vt:lpstr>
      <vt:lpstr>S&amp;P Crusher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Metzger</dc:creator>
  <cp:lastModifiedBy>Rich Metzger</cp:lastModifiedBy>
  <dcterms:created xsi:type="dcterms:W3CDTF">2015-10-14T23:04:10Z</dcterms:created>
  <dcterms:modified xsi:type="dcterms:W3CDTF">2016-11-21T18:23:52Z</dcterms:modified>
</cp:coreProperties>
</file>